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laurel\BoS\"/>
    </mc:Choice>
  </mc:AlternateContent>
  <bookViews>
    <workbookView xWindow="0" yWindow="0" windowWidth="23880" windowHeight="9285"/>
  </bookViews>
  <sheets>
    <sheet name="Housing Inventory " sheetId="3" r:id="rId1"/>
    <sheet name="Washington, Orange, Lamoille " sheetId="4" r:id="rId2"/>
  </sheets>
  <externalReferences>
    <externalReference r:id="rId3"/>
  </externalReferences>
  <definedNames>
    <definedName name="_xlnm._FilterDatabase" localSheetId="1" hidden="1">'Washington, Orange, Lamoille '!$A$2:$P$19</definedName>
    <definedName name="ColumnTitle1">[1]!List[[#Headers],[Member Name]]</definedName>
    <definedName name="_xlnm.Print_Area" localSheetId="0">List34[[#All],[House Name (Real Estate) ]:[Intake ]]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3" l="1"/>
  <c r="C15" i="4" l="1"/>
  <c r="C68" i="3" l="1"/>
  <c r="C22" i="3"/>
  <c r="C62" i="3"/>
  <c r="K72" i="3" l="1"/>
  <c r="C4" i="3"/>
  <c r="C36" i="3"/>
  <c r="C64" i="3"/>
  <c r="J32" i="3" l="1"/>
  <c r="J72" i="3" s="1"/>
</calcChain>
</file>

<file path=xl/sharedStrings.xml><?xml version="1.0" encoding="utf-8"?>
<sst xmlns="http://schemas.openxmlformats.org/spreadsheetml/2006/main" count="896" uniqueCount="466">
  <si>
    <t>City</t>
  </si>
  <si>
    <t>Notes</t>
  </si>
  <si>
    <t>ZIP
Code</t>
  </si>
  <si>
    <t>St. Johnsbury</t>
  </si>
  <si>
    <t>Barre</t>
  </si>
  <si>
    <t>Burlington</t>
  </si>
  <si>
    <t>123 King Street</t>
  </si>
  <si>
    <t>Men/FSU allowed.  Maintenance</t>
  </si>
  <si>
    <t>Lincoln Street</t>
  </si>
  <si>
    <t>Essex Junction</t>
  </si>
  <si>
    <t>County</t>
  </si>
  <si>
    <t>Chittenden</t>
  </si>
  <si>
    <t>Suburban Square</t>
  </si>
  <si>
    <t>South Burlington</t>
  </si>
  <si>
    <t>Washington</t>
  </si>
  <si>
    <t>Mens Oxford</t>
  </si>
  <si>
    <t>North Street</t>
  </si>
  <si>
    <t>Men- 1/3 house can be FSU</t>
  </si>
  <si>
    <t>1st Step</t>
  </si>
  <si>
    <t>77 Walnut Street</t>
  </si>
  <si>
    <t>Rise/Phoenix House</t>
  </si>
  <si>
    <t>South Barre</t>
  </si>
  <si>
    <t>Winooski</t>
  </si>
  <si>
    <t>Liberty House</t>
  </si>
  <si>
    <t xml:space="preserve">Essex </t>
  </si>
  <si>
    <t>women, maintenance, FSU</t>
  </si>
  <si>
    <t>Women's Oxford</t>
  </si>
  <si>
    <t>women, no maintenance 1/3 FSU max</t>
  </si>
  <si>
    <t>Northern Lights</t>
  </si>
  <si>
    <t>Cherry Street</t>
  </si>
  <si>
    <t>Women from incarceration.  Maintenance accepted</t>
  </si>
  <si>
    <t xml:space="preserve">Covered Bridge Transitonal for Men </t>
  </si>
  <si>
    <t xml:space="preserve">Covered Bridge Therapeutic Communities </t>
  </si>
  <si>
    <t>VHCB Funded</t>
  </si>
  <si>
    <t>no</t>
  </si>
  <si>
    <t>yes</t>
  </si>
  <si>
    <t>Mandala House</t>
  </si>
  <si>
    <t>VT Acheivement Center</t>
  </si>
  <si>
    <t>Turning Point Recovery Center of Springfield</t>
  </si>
  <si>
    <t>Rutland</t>
  </si>
  <si>
    <t>Springfield</t>
  </si>
  <si>
    <t>7 Morgan Street</t>
  </si>
  <si>
    <t>Brattleboro</t>
  </si>
  <si>
    <t>Newport</t>
  </si>
  <si>
    <t>St. Albans</t>
  </si>
  <si>
    <t>Bennington</t>
  </si>
  <si>
    <t xml:space="preserve">Franklin </t>
  </si>
  <si>
    <t>Foundation House St. Albans</t>
  </si>
  <si>
    <t xml:space="preserve">Burlington </t>
  </si>
  <si>
    <t>Foundation House Burlington</t>
  </si>
  <si>
    <t>Women/FSU allowed.  Maintenance</t>
  </si>
  <si>
    <t>Foundation House South Burlington</t>
  </si>
  <si>
    <t>Foundation House Essex</t>
  </si>
  <si>
    <t xml:space="preserve">Type </t>
  </si>
  <si>
    <t>Contact Info</t>
  </si>
  <si>
    <t>info@vermontfpundationofrecovery.org 802-735-4340</t>
  </si>
  <si>
    <t>79 Lyman Ave.</t>
  </si>
  <si>
    <t>135 Lake Street</t>
  </si>
  <si>
    <t>VFOR (lease building private owner)</t>
  </si>
  <si>
    <t>Tom Weston 802-355-0010, House # 399-2592 OR 497-2613</t>
  </si>
  <si>
    <t>Mondays 7PM call in advance to set up interview $435 initial $135 weekly</t>
  </si>
  <si>
    <t>apply here http://vermontfoundationofrecovery.org/</t>
  </si>
  <si>
    <t>apply here  http://vermontfoundationofrecovery.org</t>
  </si>
  <si>
    <t>apply here http://vermontfoundationofrecovery.org</t>
  </si>
  <si>
    <t>Ron 802-777-5356 Drew 802-578-4844</t>
  </si>
  <si>
    <t xml:space="preserve">Tuesdays at 6:00 </t>
  </si>
  <si>
    <t xml:space="preserve">10 St Catherine St. </t>
  </si>
  <si>
    <t>802-825-4977 House 399-2690 firststepvt@gmail.com</t>
  </si>
  <si>
    <t xml:space="preserve">Intake </t>
  </si>
  <si>
    <t>Call to set up interviews Wednesday 6:30-7:00</t>
  </si>
  <si>
    <t>Oxford House</t>
  </si>
  <si>
    <t>1174 North Avenue</t>
  </si>
  <si>
    <t>House meetings Tuesday 7:00</t>
  </si>
  <si>
    <t>Men no maintenance 2 DOC beds</t>
  </si>
  <si>
    <t xml:space="preserve">Men no maintenance 2 DOC beds </t>
  </si>
  <si>
    <t>Men, agree to counseling DOC supervision</t>
  </si>
  <si>
    <t>802-825-4977 House 540-1738 firststepvt@gmail.com (Jay? 207-620-4821)</t>
  </si>
  <si>
    <t xml:space="preserve">Dismas </t>
  </si>
  <si>
    <t>103 East Allen Street</t>
  </si>
  <si>
    <t xml:space="preserve"> 96 Buell St</t>
  </si>
  <si>
    <t>Richard Gagne 655-0300, Kim Parsons 658-0381</t>
  </si>
  <si>
    <t>Application through DOC, PO, caseworker</t>
  </si>
  <si>
    <t>men, corrections</t>
  </si>
  <si>
    <t>men &amp; women, corrections</t>
  </si>
  <si>
    <t>Megan K 978-335-1848 house 399-2058</t>
  </si>
  <si>
    <t>Tuesdays at 6:00 call in advance to set up interview</t>
  </si>
  <si>
    <t>Nina 208-422-4126, Jenny 802-342-8378</t>
  </si>
  <si>
    <t>Joanna B 488-7043 House 488-7008</t>
  </si>
  <si>
    <t>Willow Grove</t>
  </si>
  <si>
    <t>Second Wind Foundation</t>
  </si>
  <si>
    <t>Sanctuary House</t>
  </si>
  <si>
    <t>Chip and Kathy Keinath</t>
  </si>
  <si>
    <t>75 Lyman Ave and 936 Pine Street</t>
  </si>
  <si>
    <t>Men/FSU allowd. 2, 2 bedroom transitial apartments for men only</t>
  </si>
  <si>
    <t>Oxford House (BHA??)</t>
  </si>
  <si>
    <t>Mark Cross</t>
  </si>
  <si>
    <t>Nate Crete</t>
  </si>
  <si>
    <t>18 River Road</t>
  </si>
  <si>
    <t>580 South Barre Road</t>
  </si>
  <si>
    <t>James Henzel jhenzel@phoenixhouse.org; 802-257-4677</t>
  </si>
  <si>
    <t>Aerie House</t>
  </si>
  <si>
    <t>NEKCA</t>
  </si>
  <si>
    <t>114 Cherry St</t>
  </si>
  <si>
    <t>M-F 8-3</t>
  </si>
  <si>
    <t>No</t>
  </si>
  <si>
    <t>1574 Portland St</t>
  </si>
  <si>
    <t>Caledonia</t>
  </si>
  <si>
    <t>Orleans</t>
  </si>
  <si>
    <t>Lyndonville Apartments</t>
  </si>
  <si>
    <t>1376 Back Center Rd</t>
  </si>
  <si>
    <t>Lyndonville</t>
  </si>
  <si>
    <t xml:space="preserve">White River Junction, VT </t>
  </si>
  <si>
    <t>Windsor</t>
  </si>
  <si>
    <t>Transitional housing for women in early recovery, 2 units can house woman with pre-school aged child, women incarcerated or on probation allowed, medication assisted treatment accepted.</t>
  </si>
  <si>
    <t>Larry@SecondWindFound.org     Larry Lowndes 802-295-5206</t>
  </si>
  <si>
    <t>Begin process with written application, followed by phone intake to clarify any details, and then a face to face meeting to determine eligibility for Willow Grove.</t>
  </si>
  <si>
    <t>Men-FSU allowed, DOC, maintenance</t>
  </si>
  <si>
    <t>Tonya Stetson or Dominic Perkins</t>
  </si>
  <si>
    <t>Vermont Achievement Center</t>
  </si>
  <si>
    <t>30 Washington Street</t>
  </si>
  <si>
    <t>Organization or Building  Owner</t>
  </si>
  <si>
    <t>88 Park Street</t>
  </si>
  <si>
    <t>Sue Nicodemus snicodemus@vacvt.org 802-772-7802</t>
  </si>
  <si>
    <t>Eric Maguire ericmsanctuary@gmail.com 802-855-8015</t>
  </si>
  <si>
    <t>Homeless Prevention Center</t>
  </si>
  <si>
    <t>802-775-9286</t>
  </si>
  <si>
    <t>Business Office:  56 Howe Street Blg. A Box 7</t>
  </si>
  <si>
    <t>05819</t>
  </si>
  <si>
    <t>Men- FSU allowed, DOC, Maintenance/Sex offendors</t>
  </si>
  <si>
    <t>M-F-8-3</t>
  </si>
  <si>
    <t>9 Judd Drive</t>
  </si>
  <si>
    <t>05855</t>
  </si>
  <si>
    <t>Men- FSU allowed, Maintenance 1 community</t>
  </si>
  <si>
    <t xml:space="preserve">Ed Mason 334-7540 </t>
  </si>
  <si>
    <t>long-term transitional women</t>
  </si>
  <si>
    <t>37 Elmwood Avenue</t>
  </si>
  <si>
    <t xml:space="preserve">Nerzada Turan 735-9790 x. 6631 </t>
  </si>
  <si>
    <t>DOC and ADAP info call Robin Baldinelli 802-463-9851 ext. 6390</t>
  </si>
  <si>
    <t>435 Western Avenue</t>
  </si>
  <si>
    <t>Men</t>
  </si>
  <si>
    <t>178 Linden Street</t>
  </si>
  <si>
    <t>Women</t>
  </si>
  <si>
    <t>11 Underhill Ave.</t>
  </si>
  <si>
    <t>Bellows Falls</t>
  </si>
  <si>
    <t>Return House</t>
  </si>
  <si>
    <t>Washington County Youth Services Bureau</t>
  </si>
  <si>
    <t>men 18-22 returning from incarceration</t>
  </si>
  <si>
    <t>Summer Street</t>
  </si>
  <si>
    <t>05641</t>
  </si>
  <si>
    <t>622-0211 main number; Mary Anne Owen Dir. 477-1321</t>
  </si>
  <si>
    <t xml:space="preserve"> Transition House</t>
  </si>
  <si>
    <t>5 beds- $440 per month 2 beds contract Health Care and Rehab Services as treatment beds</t>
  </si>
  <si>
    <t>Michael Johnson ED TPC; 885-4668  spfldturningpoint@gmail.com</t>
  </si>
  <si>
    <t>for an application; 885-4668  spfldturningpoint@gmail.com</t>
  </si>
  <si>
    <t xml:space="preserve">Lund </t>
  </si>
  <si>
    <t>05401</t>
  </si>
  <si>
    <t>Transitional</t>
  </si>
  <si>
    <t>859-0468</t>
  </si>
  <si>
    <t>State Funded</t>
  </si>
  <si>
    <t>DOC</t>
  </si>
  <si>
    <t xml:space="preserve">shared housing, faith based men </t>
  </si>
  <si>
    <t>Richard Gagne 655-0300, Kim Parsons 658-0381 kim@dismasofvermont.org</t>
  </si>
  <si>
    <t>Recovery Housing</t>
  </si>
  <si>
    <t>DOC/VDH/ADAP</t>
  </si>
  <si>
    <t>Women-FSU allowed 4 DOC &amp; 2 ADAP</t>
  </si>
  <si>
    <t>Lund Independence Place</t>
  </si>
  <si>
    <t>Pregnant &amp; Parenting Families</t>
  </si>
  <si>
    <t>DCF/REACH UP</t>
  </si>
  <si>
    <t>Transitional/homelessness prevention &amp; rapid re-housing</t>
  </si>
  <si>
    <t>Windham</t>
  </si>
  <si>
    <t>Phoenix House</t>
  </si>
  <si>
    <t>Phoenix House- Downstreet Housing and Community Development</t>
  </si>
  <si>
    <t>Phoenix House- Burlington Housing Authority</t>
  </si>
  <si>
    <t>transitional</t>
  </si>
  <si>
    <t>Grace House</t>
  </si>
  <si>
    <t>35 Washington Street</t>
  </si>
  <si>
    <t>Recovery House, Inc.</t>
  </si>
  <si>
    <t>VDH/ADAP</t>
  </si>
  <si>
    <t>446-2640</t>
  </si>
  <si>
    <t>apply online recoveryhousevt.org</t>
  </si>
  <si>
    <t>DOC/ADAP</t>
  </si>
  <si>
    <t>Groundworks Collaborative</t>
  </si>
  <si>
    <t>Springfield Supported Housing Program</t>
  </si>
  <si>
    <t>6 individual, 6 parent /child</t>
  </si>
  <si>
    <t>n/a</t>
  </si>
  <si>
    <t>scattered</t>
  </si>
  <si>
    <t>Street Address of Residence</t>
  </si>
  <si>
    <t>Pathways to Housing</t>
  </si>
  <si>
    <t>St Albans</t>
  </si>
  <si>
    <t>Franklin</t>
  </si>
  <si>
    <t>pathwaysvermont.org</t>
  </si>
  <si>
    <t>888-492-8218</t>
  </si>
  <si>
    <t>United Counseling Services</t>
  </si>
  <si>
    <t>IPLAN programming?</t>
  </si>
  <si>
    <t>442-5491</t>
  </si>
  <si>
    <t>42 Bright Street</t>
  </si>
  <si>
    <t>103 Park Ave.</t>
  </si>
  <si>
    <t>Terese Black (802) 775-5539</t>
  </si>
  <si>
    <t xml:space="preserve">1673 Maple Street </t>
  </si>
  <si>
    <t>Hartford</t>
  </si>
  <si>
    <t>Renee DePalo- 802-698-8661</t>
  </si>
  <si>
    <t>Dismas</t>
  </si>
  <si>
    <t>no???</t>
  </si>
  <si>
    <t>recovery coach on staff</t>
  </si>
  <si>
    <t>homeless shelter</t>
  </si>
  <si>
    <t>Bennington Coalition for the Homeless</t>
  </si>
  <si>
    <t>250 North Street</t>
  </si>
  <si>
    <t>Good Shepard Shelter and Drop in Center</t>
  </si>
  <si>
    <t xml:space="preserve">Good Samaritan Haven </t>
  </si>
  <si>
    <t>Good Samaritan Haven</t>
  </si>
  <si>
    <t xml:space="preserve">men and women </t>
  </si>
  <si>
    <t>81 Royal Road</t>
  </si>
  <si>
    <t>ANEW (Burlington Emergency Shelter)</t>
  </si>
  <si>
    <t>ANEW</t>
  </si>
  <si>
    <t xml:space="preserve">89 North Street </t>
  </si>
  <si>
    <t>Committee on Temporary Shelter</t>
  </si>
  <si>
    <t>COTS</t>
  </si>
  <si>
    <t>179 South Winooski Ave</t>
  </si>
  <si>
    <t>864-7402</t>
  </si>
  <si>
    <t>Spectrum Youth and Family Services (17-22)</t>
  </si>
  <si>
    <t>transitional and homeless shelter</t>
  </si>
  <si>
    <t>Spectrum Youth and Family Services</t>
  </si>
  <si>
    <t xml:space="preserve">The Landing and Transitional Housing 177 Pearl Street </t>
  </si>
  <si>
    <t xml:space="preserve">homeless shelter and transitional </t>
  </si>
  <si>
    <t>Groundworks Shelter &amp; Drop in center at 60 South Main</t>
  </si>
  <si>
    <t>Mountainside House</t>
  </si>
  <si>
    <t>Windsor County Youth Services</t>
  </si>
  <si>
    <t xml:space="preserve">6 Mill Street </t>
  </si>
  <si>
    <t>Ludlow</t>
  </si>
  <si>
    <t>Bethany Chruch Homeless Shelter (seasonal) Another Way intake</t>
  </si>
  <si>
    <t xml:space="preserve">Another Way &amp; Good Samaritan Haven </t>
  </si>
  <si>
    <t xml:space="preserve">125 Barre St. (intake) Shelter 115 Main Street </t>
  </si>
  <si>
    <t>Montpelier</t>
  </si>
  <si>
    <t>Northeast Kingdom Community Action</t>
  </si>
  <si>
    <t xml:space="preserve">70 Main Street </t>
  </si>
  <si>
    <t>334-7316</t>
  </si>
  <si>
    <t>Transitional &amp; homeless services</t>
  </si>
  <si>
    <t>The House at 20 Mile Stream</t>
  </si>
  <si>
    <t>homeless</t>
  </si>
  <si>
    <t>756 Main Street</t>
  </si>
  <si>
    <t>Proctorsville</t>
  </si>
  <si>
    <t>Open Door Mission</t>
  </si>
  <si>
    <t>Homeless Shelter</t>
  </si>
  <si>
    <t>31 Park Street</t>
  </si>
  <si>
    <t>775-5661</t>
  </si>
  <si>
    <t>Samaritan House</t>
  </si>
  <si>
    <t>22 Kingman Street</t>
  </si>
  <si>
    <t>527-0847</t>
  </si>
  <si>
    <t>homeless services</t>
  </si>
  <si>
    <t>Northeast Kingdom Youth Services</t>
  </si>
  <si>
    <t>24 Bagley Street</t>
  </si>
  <si>
    <t>John W Graham Emergency Shelter</t>
  </si>
  <si>
    <t>Vergennes</t>
  </si>
  <si>
    <t>Addison</t>
  </si>
  <si>
    <t xml:space="preserve">The Upper Valley Haven </t>
  </si>
  <si>
    <t>713 Hartford Avenue</t>
  </si>
  <si>
    <t>families &amp; individuals, Day Shelter</t>
  </si>
  <si>
    <t>BROC-Community Action in Southwest VT</t>
  </si>
  <si>
    <t>447-7515</t>
  </si>
  <si>
    <t>DV homeless services</t>
  </si>
  <si>
    <t>Project Against Violent Encounters</t>
  </si>
  <si>
    <t>442-2370</t>
  </si>
  <si>
    <t>864-7423 x 325 or 382  after 5 call 324-2934 Mike Shirk</t>
  </si>
  <si>
    <t>Safe Harbor</t>
  </si>
  <si>
    <t>Community Health Centers of Burlington</t>
  </si>
  <si>
    <t>37 Beds single adults</t>
  </si>
  <si>
    <t>Erin Ahearn 264-8481</t>
  </si>
  <si>
    <t>North Walpole</t>
  </si>
  <si>
    <t>Greater Falls Warming Shelter</t>
  </si>
  <si>
    <t>10 beds single adults</t>
  </si>
  <si>
    <t>Louise Luring 869-2566</t>
  </si>
  <si>
    <t>229-0920 33 beds single adults</t>
  </si>
  <si>
    <t>Call or drop in Another Way 229-0920</t>
  </si>
  <si>
    <t>105 North Seminary Street plus overflow at church</t>
  </si>
  <si>
    <t>479-2294 14 overflow plus Haven capacity =/-30?</t>
  </si>
  <si>
    <t>7 individual beds and 3 women w/young children plus 33 beds single adults</t>
  </si>
  <si>
    <t>transitional, 257-0066 Rhianna Kendrick for shelter at  257-5415</t>
  </si>
  <si>
    <t>Charter House Coalition</t>
  </si>
  <si>
    <t>homeless shelter seasonal</t>
  </si>
  <si>
    <t>Middlebury</t>
  </si>
  <si>
    <t>5 rooms family; 12 beds single adults</t>
  </si>
  <si>
    <t>Doug Sinclair 989-9746</t>
  </si>
  <si>
    <t>Jan Rossier 334-0184</t>
  </si>
  <si>
    <t>Springfield Warming Shelter</t>
  </si>
  <si>
    <t>homeless shelter- seasonal</t>
  </si>
  <si>
    <t>Springfield Warming Shelter?</t>
  </si>
  <si>
    <t>Lindsy Mack 598-1093</t>
  </si>
  <si>
    <t>Existing facility plus 12 beds seasonal for single adults</t>
  </si>
  <si>
    <t>295-6500 Renee Weeks</t>
  </si>
  <si>
    <t>Number Recovery Beds</t>
  </si>
  <si>
    <t xml:space="preserve">Valley Vista </t>
  </si>
  <si>
    <t>Residential Treatment</t>
  </si>
  <si>
    <t>Valley Vista</t>
  </si>
  <si>
    <t>Bradford</t>
  </si>
  <si>
    <t>Orange</t>
  </si>
  <si>
    <t>Residential Treatment Beds</t>
  </si>
  <si>
    <t>Wallingford</t>
  </si>
  <si>
    <t>Howard Center/Act 1</t>
  </si>
  <si>
    <t>Howard Center</t>
  </si>
  <si>
    <t>Windham/Windsor</t>
  </si>
  <si>
    <t>Website</t>
  </si>
  <si>
    <t>http://bcch-vt.org/</t>
  </si>
  <si>
    <t>Thatcher House,</t>
  </si>
  <si>
    <t>emergency shelter for families</t>
  </si>
  <si>
    <t>McCall Street</t>
  </si>
  <si>
    <t>Transitional housing</t>
  </si>
  <si>
    <t>442-2424 PO Box 4736 Bennington, VT 05201</t>
  </si>
  <si>
    <t>families</t>
  </si>
  <si>
    <t>24 hr Hotline 802-442-2111
PAVE Office Hours 8:00-4:30
802-442-2370, Fax: 802-442-6162
pave@pavebennington.com
Mail: PO Box 227, Bennington VT 05201</t>
  </si>
  <si>
    <t>N/A  Project against Violent Encounters (PAVE)</t>
  </si>
  <si>
    <t>emergency shelter DV and transitional</t>
  </si>
  <si>
    <t>http://pavebennington.org/</t>
  </si>
  <si>
    <t>https://groundworksvt.org/</t>
  </si>
  <si>
    <t>http://anewplacevt.org/shelter/</t>
  </si>
  <si>
    <t xml:space="preserve">mailing  |  P.O. Box 1481
Burlington, VT  05402-1481
T  |  802.862.9879
F  |  802.863.5814
E  |  info@anewplacevt.org
</t>
  </si>
  <si>
    <t>http://cotsonline.org/our-mission/cots-shelters/</t>
  </si>
  <si>
    <t>Waystation 36 bed and Firehouse FAMILY and Main Street FAMILY</t>
  </si>
  <si>
    <t>https://lundvt.org/family-support-services/transitional-housing/</t>
  </si>
  <si>
    <t>http://www.spectrumvt.org/what-we-do/supportive-housing/</t>
  </si>
  <si>
    <t>http://www.wcysvt.org/house-at-20-mile-stream-girls-shelter/</t>
  </si>
  <si>
    <t>boys</t>
  </si>
  <si>
    <t>girls</t>
  </si>
  <si>
    <t>Jens Motel</t>
  </si>
  <si>
    <t>http://www.broc.org/jens-motel</t>
  </si>
  <si>
    <t>Patrick Higgins at 802.773.9480 or phiggins@broc.org</t>
  </si>
  <si>
    <t>Center Rutland</t>
  </si>
  <si>
    <t>Laurie's House</t>
  </si>
  <si>
    <t>Voices Against Violence</t>
  </si>
  <si>
    <t>http://www.voicesagainstviolence.org/</t>
  </si>
  <si>
    <t>PO Box 72</t>
  </si>
  <si>
    <t>(802) 524-6575 voices@cvoeo.org</t>
  </si>
  <si>
    <t>Clara Martin Center</t>
  </si>
  <si>
    <t>http://www.claramartin.org/safe-haven.html</t>
  </si>
  <si>
    <t>Clara Martin Center- Safe Haven</t>
  </si>
  <si>
    <t>(800) 639-6360 Toll Free   24-Hour Emergency Services</t>
  </si>
  <si>
    <t>(802) 728-4466 ext. 261 Information &amp; Services</t>
  </si>
  <si>
    <t>http://www.charterhousecoalition.org/our-programs</t>
  </si>
  <si>
    <t>Charter House and North Pleasant St. Community Housing</t>
  </si>
  <si>
    <t>Transitional for homeless</t>
  </si>
  <si>
    <t>transitional DOC level 3</t>
  </si>
  <si>
    <t>transitional DOC level 2</t>
  </si>
  <si>
    <t>Morningside House</t>
  </si>
  <si>
    <t>males and females</t>
  </si>
  <si>
    <t>DOC Lisa Trowt</t>
  </si>
  <si>
    <t>males only</t>
  </si>
  <si>
    <t xml:space="preserve">James Henzel jhenzel@phoenixhouse.org; 802-257-4677, </t>
  </si>
  <si>
    <t>DOC Amber Charbonneau</t>
  </si>
  <si>
    <t>DOC Courtney Gourley  and ADAP info call Robin Baldinelli 802-463-9851 ext. 6390</t>
  </si>
  <si>
    <t>Judd North House</t>
  </si>
  <si>
    <t>men</t>
  </si>
  <si>
    <t>DOC Keith Tallon</t>
  </si>
  <si>
    <t>Transitional DOC level 2</t>
  </si>
  <si>
    <t>DOC Jason Kennedy</t>
  </si>
  <si>
    <t>Transitional- DOC level 3</t>
  </si>
  <si>
    <t>Tonya Stetson 748-0056 tpowers@neckavt.org DOC Lynn Bushey</t>
  </si>
  <si>
    <t>Judd South House</t>
  </si>
  <si>
    <t>dperkins@nekcavt.org Dominic Perkins 748-0056 DOC Lynn Bushey</t>
  </si>
  <si>
    <t>Healthcare and Rehabilitiation Servcies</t>
  </si>
  <si>
    <t>shared housing, mental health and substance abuse males</t>
  </si>
  <si>
    <t>DOC  Rae Hirst</t>
  </si>
  <si>
    <t>DOC Lesa Trowt, Rae Hirst</t>
  </si>
  <si>
    <t>Transitional DOC level 1</t>
  </si>
  <si>
    <t>DOC Michael Sweeney</t>
  </si>
  <si>
    <t xml:space="preserve">DOC Lesa Trowt  </t>
  </si>
  <si>
    <t>DOC Debbie Thibault</t>
  </si>
  <si>
    <t>DOC Sherry Caforia</t>
  </si>
  <si>
    <t xml:space="preserve">Residential Treatment </t>
  </si>
  <si>
    <t>https://vvista.net/</t>
  </si>
  <si>
    <t>23 Upper Plain</t>
  </si>
  <si>
    <t>222-5201</t>
  </si>
  <si>
    <t>hello@vvista.net</t>
  </si>
  <si>
    <t>https://vvista.net/who-we-are/</t>
  </si>
  <si>
    <t>http://vermontfoundationofrecovery.org/</t>
  </si>
  <si>
    <t>http://www.oxfordhouse.org/directory_listing.php</t>
  </si>
  <si>
    <t>https://www.phoenixhouse.org/locations/vermont/</t>
  </si>
  <si>
    <t>1 Alden Place</t>
  </si>
  <si>
    <t>http://www.johngrahamshelter.org/our-locations/</t>
  </si>
  <si>
    <t>and rapid re-housing apartments Vergennes, Middlebury, Bristol</t>
  </si>
  <si>
    <t xml:space="preserve">69 N Main Street </t>
  </si>
  <si>
    <t>802-877-2677</t>
  </si>
  <si>
    <t>Peter Kellerman: Co-Director for Housing
peter@johngrahamshelter.org</t>
  </si>
  <si>
    <t>Recovery environment</t>
  </si>
  <si>
    <t>http://nekcavt.org/programs-and-services/housing/</t>
  </si>
  <si>
    <t>http://www.covered-bridge.org/</t>
  </si>
  <si>
    <t xml:space="preserve">Transitional DOC </t>
  </si>
  <si>
    <t>http://www.howardcenter.org/Substance-Abuse/Substance-Abuse-Crisis-Services</t>
  </si>
  <si>
    <t>Contact ACT I: 802.488.6425. </t>
  </si>
  <si>
    <t>Act 1 and The Bridge Program-  (provides short-term stabilization and detoxification in a non-medical setting for individuals ages 18 and older who are experiencing problematic alcohol or other drug use.)</t>
  </si>
  <si>
    <t>http://turningpointcentervt.org/resources/sober-houses/</t>
  </si>
  <si>
    <t>http://dismasofvt.org/local-houses/</t>
  </si>
  <si>
    <t xml:space="preserve">Foundation House </t>
  </si>
  <si>
    <t>https://www.chcb.org/services/homeless-healthcare-program/</t>
  </si>
  <si>
    <t>184 South Winooski Ave</t>
  </si>
  <si>
    <t>http://samaritanhouseinc.com/</t>
  </si>
  <si>
    <t>Homeless Shelter &amp; 5 transitional apartments</t>
  </si>
  <si>
    <t>http://www.vacvt.org/mandala-house/</t>
  </si>
  <si>
    <t>http://recoveryhousevt.org/menu_events/grace-house-programming-2/</t>
  </si>
  <si>
    <t>http://recoveryhousevt.org/menu_events/serenity-house-mission/</t>
  </si>
  <si>
    <t xml:space="preserve">98 Church Street </t>
  </si>
  <si>
    <t>Recovery House/Serenity House</t>
  </si>
  <si>
    <t>https://www.youtube.com/watch?v=bKad5ssggqE</t>
  </si>
  <si>
    <t>http://www.goodsamaritanhaven.org/</t>
  </si>
  <si>
    <t>http://www.anotherwayvt.org/</t>
  </si>
  <si>
    <t>http://wcysb.org/support/return-house/</t>
  </si>
  <si>
    <t>https://www.phoenixhouse.org/locations/vermont/phoenix-house-rise-mens-program-barre/</t>
  </si>
  <si>
    <t>https://springfieldmed.org/greater-falls-warming-shelter/</t>
  </si>
  <si>
    <t>http://secondwindfound.org/willow-grove/welcome/</t>
  </si>
  <si>
    <t>200 Olcott Drive</t>
  </si>
  <si>
    <t>https://uppervalleyhaven.org/</t>
  </si>
  <si>
    <t>https://www.hcrs.org/about-us/about-our-services.php</t>
  </si>
  <si>
    <t>390 River St.</t>
  </si>
  <si>
    <t>8 beds single adults contact Mason at 888-264-3001 or Facebook @springfieldvtwarmingshelter.</t>
  </si>
  <si>
    <t>https://spfldturningpoint.squarespace.com/projects/</t>
  </si>
  <si>
    <r>
      <t>Mansfield Ave</t>
    </r>
    <r>
      <rPr>
        <i/>
        <sz val="12"/>
        <rFont val="Arial Narrow"/>
        <family val="2"/>
      </rPr>
      <t xml:space="preserve"> &amp; statewide</t>
    </r>
  </si>
  <si>
    <t>For more information about Independence Place please call Tammy Santamore at (802) 861-2588.</t>
  </si>
  <si>
    <t>Number Shelter Beds/Room</t>
  </si>
  <si>
    <t xml:space="preserve">House Name (Real Estate) </t>
  </si>
  <si>
    <t xml:space="preserve">HOUSING PROGRAMS </t>
  </si>
  <si>
    <t>Circle (DV)</t>
  </si>
  <si>
    <t xml:space="preserve">Circle </t>
  </si>
  <si>
    <t>https://circlevt.org/</t>
  </si>
  <si>
    <t>http://sactvt.org/</t>
  </si>
  <si>
    <t xml:space="preserve">SACT </t>
  </si>
  <si>
    <t>emergency shelter</t>
  </si>
  <si>
    <t xml:space="preserve">Sexual Assault Crisis Team of Washington County </t>
  </si>
  <si>
    <t>Central Vermont Addiction Medicine</t>
  </si>
  <si>
    <t>HUB</t>
  </si>
  <si>
    <t>223-2003</t>
  </si>
  <si>
    <t>Central VT Substance Abuse Services</t>
  </si>
  <si>
    <t>Intensive Outpatient, Outpatient</t>
  </si>
  <si>
    <t>Berlin</t>
  </si>
  <si>
    <t>223-4156</t>
  </si>
  <si>
    <t>Treatment Associates</t>
  </si>
  <si>
    <t>225-8355</t>
  </si>
  <si>
    <t>Turning Point Center of Central VT</t>
  </si>
  <si>
    <t>Recovery Center</t>
  </si>
  <si>
    <t>479-7373</t>
  </si>
  <si>
    <t>Outpatient</t>
  </si>
  <si>
    <t>229-9151</t>
  </si>
  <si>
    <t>Beahvioral Health &amp; Wellness Center</t>
  </si>
  <si>
    <t>Morrisville</t>
  </si>
  <si>
    <t>Lamoille</t>
  </si>
  <si>
    <t>888-8320</t>
  </si>
  <si>
    <t>North Central VT Recovery Center</t>
  </si>
  <si>
    <t>851-8120</t>
  </si>
  <si>
    <t>888-0079</t>
  </si>
  <si>
    <t>222-4477</t>
  </si>
  <si>
    <t>Intensive Outpatient</t>
  </si>
  <si>
    <t>Randolph</t>
  </si>
  <si>
    <t>728-4466</t>
  </si>
  <si>
    <t>https://chslv.org/our-services/behavioral/</t>
  </si>
  <si>
    <t>https://www.ncvrc.com/</t>
  </si>
  <si>
    <t>http://www.treatmentassociatesinc.com/</t>
  </si>
  <si>
    <t>http://www.claramartin.org/substance-abuse/</t>
  </si>
  <si>
    <t>http://cvsas.org/</t>
  </si>
  <si>
    <t>http://wcysb.org/counseling/substance-abuse-treatment/</t>
  </si>
  <si>
    <t>http://www.tpccv.org/</t>
  </si>
  <si>
    <t>https://baartprograms.com/baart-berlin-2/</t>
  </si>
  <si>
    <t xml:space="preserve"> </t>
  </si>
  <si>
    <t>Veterans Inc.</t>
  </si>
  <si>
    <t>866-627-7838</t>
  </si>
  <si>
    <t>The Dodge House</t>
  </si>
  <si>
    <t>Veterans</t>
  </si>
  <si>
    <t>802-775-6772</t>
  </si>
  <si>
    <t>Canal Street Veteran Housing</t>
  </si>
  <si>
    <t>802-864-7402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</si>
</sst>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00000"/>
    <numFmt numFmtId="166" formatCode="&quot;$&quot;#,##0.00"/>
  </numFmts>
  <fonts count="19">
    <font>
      <sz val="11"/>
      <name val="Arial"/>
      <family val="2"/>
      <scheme val="minor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trike/>
      <sz val="12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sz val="12"/>
      <name val="Proxima-nova"/>
    </font>
    <font>
      <sz val="12"/>
      <name val="Arial"/>
      <family val="2"/>
      <scheme val="minor"/>
    </font>
    <font>
      <sz val="8"/>
      <name val="Verdana"/>
      <family val="2"/>
    </font>
    <font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</font>
    <font>
      <b/>
      <sz val="12"/>
      <name val="Arial Narrow"/>
    </font>
  </fonts>
  <fills count="12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 wrapText="1" indent="1"/>
    </xf>
    <xf numFmtId="0" fontId="1" fillId="2" borderId="0" applyNumberFormat="0" applyBorder="0" applyProtection="0">
      <alignment horizontal="left" vertical="center"/>
    </xf>
    <xf numFmtId="164" fontId="2" fillId="0" borderId="0" applyFont="0" applyFill="0" applyBorder="0" applyAlignment="0">
      <alignment wrapText="1"/>
    </xf>
    <xf numFmtId="165" fontId="2" fillId="0" borderId="0" applyFont="0" applyFill="0" applyBorder="0" applyAlignment="0">
      <alignment wrapText="1"/>
    </xf>
    <xf numFmtId="0" fontId="3" fillId="0" borderId="0" applyNumberFormat="0" applyFill="0" applyBorder="0" applyProtection="0">
      <alignment horizontal="left" wrapText="1" indent="1"/>
    </xf>
    <xf numFmtId="0" fontId="3" fillId="0" borderId="0" applyNumberFormat="0" applyFill="0" applyBorder="0" applyProtection="0">
      <alignment horizontal="left" wrapText="1" indent="1"/>
    </xf>
    <xf numFmtId="166" fontId="3" fillId="0" borderId="0" applyFill="0" applyBorder="0" applyAlignment="0" applyProtection="0"/>
  </cellStyleXfs>
  <cellXfs count="74">
    <xf numFmtId="0" fontId="0" fillId="0" borderId="0" xfId="0">
      <alignment horizontal="left" wrapText="1" indent="1"/>
    </xf>
    <xf numFmtId="0" fontId="4" fillId="3" borderId="1" xfId="0" applyFont="1" applyFill="1" applyBorder="1">
      <alignment horizontal="left" wrapText="1" inden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1" xfId="0" applyFont="1" applyFill="1" applyBorder="1">
      <alignment horizontal="left" wrapText="1" indent="1"/>
    </xf>
    <xf numFmtId="0" fontId="7" fillId="3" borderId="1" xfId="0" applyFont="1" applyFill="1" applyBorder="1">
      <alignment horizontal="left" wrapText="1" indent="1"/>
    </xf>
    <xf numFmtId="0" fontId="9" fillId="3" borderId="1" xfId="0" applyFont="1" applyFill="1" applyBorder="1" applyAlignment="1"/>
    <xf numFmtId="165" fontId="4" fillId="3" borderId="1" xfId="3" applyFont="1" applyFill="1" applyBorder="1" applyAlignment="1">
      <alignment horizontal="center"/>
    </xf>
    <xf numFmtId="165" fontId="4" fillId="3" borderId="1" xfId="3" applyFont="1" applyFill="1" applyBorder="1" applyAlignment="1">
      <alignment horizontal="center" wrapText="1"/>
    </xf>
    <xf numFmtId="0" fontId="4" fillId="3" borderId="1" xfId="4" applyFont="1" applyFill="1" applyBorder="1">
      <alignment horizontal="left" wrapText="1" indent="1"/>
    </xf>
    <xf numFmtId="0" fontId="7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9" fontId="4" fillId="3" borderId="1" xfId="3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1" fillId="3" borderId="1" xfId="0" applyFont="1" applyFill="1" applyBorder="1">
      <alignment horizontal="left" wrapText="1" indent="1"/>
    </xf>
    <xf numFmtId="0" fontId="0" fillId="3" borderId="1" xfId="4" applyFont="1" applyFill="1" applyBorder="1">
      <alignment horizontal="left" wrapText="1" indent="1"/>
    </xf>
    <xf numFmtId="0" fontId="6" fillId="5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wrapText="1"/>
    </xf>
    <xf numFmtId="0" fontId="6" fillId="4" borderId="1" xfId="0" applyFont="1" applyFill="1" applyBorder="1" applyAlignment="1"/>
    <xf numFmtId="0" fontId="6" fillId="5" borderId="1" xfId="0" applyFont="1" applyFill="1" applyBorder="1" applyAlignment="1"/>
    <xf numFmtId="0" fontId="6" fillId="7" borderId="1" xfId="0" applyFont="1" applyFill="1" applyBorder="1" applyAlignment="1"/>
    <xf numFmtId="0" fontId="4" fillId="0" borderId="1" xfId="0" applyFont="1" applyFill="1" applyBorder="1">
      <alignment horizontal="left" wrapText="1" indent="1"/>
    </xf>
    <xf numFmtId="0" fontId="12" fillId="3" borderId="1" xfId="0" applyFont="1" applyFill="1" applyBorder="1">
      <alignment horizontal="left" wrapText="1" indent="1"/>
    </xf>
    <xf numFmtId="0" fontId="0" fillId="3" borderId="1" xfId="0" applyFont="1" applyFill="1" applyBorder="1">
      <alignment horizontal="left" wrapText="1" indent="1"/>
    </xf>
    <xf numFmtId="0" fontId="13" fillId="3" borderId="1" xfId="0" applyFont="1" applyFill="1" applyBorder="1">
      <alignment horizontal="left" wrapText="1" indent="1"/>
    </xf>
    <xf numFmtId="0" fontId="14" fillId="3" borderId="1" xfId="0" applyFont="1" applyFill="1" applyBorder="1" applyAlignment="1">
      <alignment horizontal="left" vertical="center" wrapText="1" indent="1"/>
    </xf>
    <xf numFmtId="0" fontId="10" fillId="3" borderId="1" xfId="4" applyFont="1" applyFill="1" applyBorder="1">
      <alignment horizontal="left" wrapText="1" indent="1"/>
    </xf>
    <xf numFmtId="0" fontId="15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10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10" borderId="1" xfId="4" applyFont="1" applyFill="1" applyBorder="1" applyAlignment="1">
      <alignment wrapText="1"/>
    </xf>
    <xf numFmtId="165" fontId="4" fillId="10" borderId="1" xfId="3" applyFont="1" applyFill="1" applyBorder="1" applyAlignment="1">
      <alignment wrapText="1"/>
    </xf>
    <xf numFmtId="0" fontId="4" fillId="10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top" wrapText="1"/>
    </xf>
    <xf numFmtId="0" fontId="6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165" fontId="4" fillId="11" borderId="1" xfId="3" applyFont="1" applyFill="1" applyBorder="1" applyAlignment="1">
      <alignment wrapText="1"/>
    </xf>
    <xf numFmtId="0" fontId="4" fillId="11" borderId="1" xfId="0" applyFont="1" applyFill="1" applyBorder="1" applyAlignment="1"/>
    <xf numFmtId="49" fontId="4" fillId="11" borderId="1" xfId="3" applyNumberFormat="1" applyFont="1" applyFill="1" applyBorder="1" applyAlignment="1">
      <alignment wrapText="1"/>
    </xf>
    <xf numFmtId="0" fontId="17" fillId="3" borderId="2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left" wrapText="1"/>
    </xf>
    <xf numFmtId="0" fontId="17" fillId="3" borderId="1" xfId="4" applyFont="1" applyFill="1" applyBorder="1" applyAlignment="1">
      <alignment horizontal="left" wrapText="1"/>
    </xf>
    <xf numFmtId="0" fontId="17" fillId="3" borderId="1" xfId="0" applyFont="1" applyFill="1" applyBorder="1">
      <alignment horizontal="left" wrapText="1" indent="1"/>
    </xf>
    <xf numFmtId="0" fontId="17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165" fontId="17" fillId="3" borderId="1" xfId="3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3" borderId="3" xfId="0" applyFont="1" applyFill="1" applyBorder="1">
      <alignment horizontal="left" wrapText="1" indent="1"/>
    </xf>
    <xf numFmtId="0" fontId="18" fillId="6" borderId="1" xfId="0" applyFont="1" applyFill="1" applyBorder="1" applyAlignment="1">
      <alignment wrapText="1"/>
    </xf>
    <xf numFmtId="0" fontId="17" fillId="0" borderId="1" xfId="0" applyFont="1" applyFill="1" applyBorder="1">
      <alignment horizontal="left" wrapText="1" indent="1"/>
    </xf>
  </cellXfs>
  <cellStyles count="7">
    <cellStyle name="Currency" xfId="6" builtinId="4" customBuiltin="1"/>
    <cellStyle name="Followed Hyperlink" xfId="5" builtinId="9" customBuiltin="1"/>
    <cellStyle name="Hyperlink" xfId="4" builtinId="8" customBuiltin="1"/>
    <cellStyle name="Normal" xfId="0" builtinId="0" customBuiltin="1"/>
    <cellStyle name="Phone" xfId="2"/>
    <cellStyle name="Title" xfId="1" builtinId="15" customBuiltin="1"/>
    <cellStyle name="Zip Code" xfId="3"/>
  </cellStyles>
  <dxfs count="22"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  <alignment horizontal="general" vertical="top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>
      <tableStyleElement type="wholeTable" dxfId="21"/>
      <tableStyleElement type="headerRow" dxfId="20"/>
      <tableStyleElement type="firstRowStripe" dxfId="19"/>
      <tableStyleElement type="firstColumn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zGenge\New%20folder\Recovery%20Housing%20Membersh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covery Housing Membership"/>
    </sheetNames>
    <sheetDataSet>
      <sheetData sheetId="0">
        <row r="2">
          <cell r="A2" t="str">
            <v>Member Name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List34" displayName="List34" ref="A1:P84" totalsRowShown="0" headerRowDxfId="17" dataDxfId="16" headerRowCellStyle="Normal" dataCellStyle="Normal">
  <autoFilter ref="A1:P84"/>
  <sortState ref="A2:P75">
    <sortCondition ref="G2:G75"/>
  </sortState>
  <tableColumns count="16">
    <tableColumn id="1" name="House Name (Real Estate) " dataDxfId="15" dataCellStyle="Normal"/>
    <tableColumn id="4" name="Type " dataDxfId="14"/>
    <tableColumn id="5" name="Organization or Building  Owner" dataDxfId="13" dataCellStyle="Normal"/>
    <tableColumn id="16" name="Website" dataDxfId="12"/>
    <tableColumn id="7" name="Street Address of Residence" dataDxfId="11" dataCellStyle="Normal"/>
    <tableColumn id="8" name="City" dataDxfId="10" dataCellStyle="Normal"/>
    <tableColumn id="9" name="County" dataDxfId="9" dataCellStyle="Normal"/>
    <tableColumn id="10" name="ZIP_x000a_Code" dataDxfId="8" dataCellStyle="Zip Code"/>
    <tableColumn id="13" name="Notes" dataDxfId="7" dataCellStyle="Normal"/>
    <tableColumn id="3" name="Number Recovery Beds" dataDxfId="6" dataCellStyle="Normal"/>
    <tableColumn id="6" name="Number Shelter Beds/Room" dataDxfId="5"/>
    <tableColumn id="11" name="Residential Treatment Beds" dataDxfId="4"/>
    <tableColumn id="12" name="Contact Info" dataDxfId="3" dataCellStyle="Normal"/>
    <tableColumn id="15" name="Intake " dataDxfId="2"/>
    <tableColumn id="14" name="State Funded" dataDxfId="1" dataCellStyle="Normal"/>
    <tableColumn id="2" name="VHCB Funded" dataDxfId="0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le with Member Name, Position, Dues Paid, Membership Year, Volunteer Interests, Phone and Fax numbers, Street Address, City, State, ZIP Code, Email, and Notes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newplacevt.org/shelter/" TargetMode="External"/><Relationship Id="rId13" Type="http://schemas.openxmlformats.org/officeDocument/2006/relationships/hyperlink" Target="http://www.howardcenter.org/assets/userfiles/files/HCPrograms%20FINAL%2010_29_15.pdf" TargetMode="External"/><Relationship Id="rId3" Type="http://schemas.openxmlformats.org/officeDocument/2006/relationships/hyperlink" Target="mailto:info@vermontfpundationofrecovery.org%20802-735-4340" TargetMode="External"/><Relationship Id="rId7" Type="http://schemas.openxmlformats.org/officeDocument/2006/relationships/hyperlink" Target="mailto:Larry@SecondWindFound.org%20%20%20%20%20Larry%20Lowndes%20802-295-5206" TargetMode="External"/><Relationship Id="rId12" Type="http://schemas.openxmlformats.org/officeDocument/2006/relationships/hyperlink" Target="http://www.oxfordhouse.org/directory_listing.php" TargetMode="External"/><Relationship Id="rId17" Type="http://schemas.openxmlformats.org/officeDocument/2006/relationships/table" Target="../tables/table1.xml"/><Relationship Id="rId2" Type="http://schemas.openxmlformats.org/officeDocument/2006/relationships/hyperlink" Target="mailto:info@vermontfpundationofrecovery.org%20802-735-434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info@vermontfpundationofrecovery.org%20802-735-4340" TargetMode="External"/><Relationship Id="rId6" Type="http://schemas.openxmlformats.org/officeDocument/2006/relationships/hyperlink" Target="mailto:dperkins@nekcavt.org%20Dominic%20Perkins%20748-0056%20DOC%20Lynn%20Bushey" TargetMode="External"/><Relationship Id="rId11" Type="http://schemas.openxmlformats.org/officeDocument/2006/relationships/hyperlink" Target="mailto:hello@vvista.net" TargetMode="External"/><Relationship Id="rId5" Type="http://schemas.openxmlformats.org/officeDocument/2006/relationships/hyperlink" Target="mailto:info@vermontfpundationofrecovery.org%20802-735-4340" TargetMode="External"/><Relationship Id="rId15" Type="http://schemas.openxmlformats.org/officeDocument/2006/relationships/hyperlink" Target="https://www.youtube.com/watch?v=bKad5ssggqE" TargetMode="External"/><Relationship Id="rId10" Type="http://schemas.openxmlformats.org/officeDocument/2006/relationships/hyperlink" Target="http://www.claramartin.org/safe-haven.html" TargetMode="External"/><Relationship Id="rId4" Type="http://schemas.openxmlformats.org/officeDocument/2006/relationships/hyperlink" Target="mailto:info@vermontfpundationofrecovery.org%20802-735-4340" TargetMode="External"/><Relationship Id="rId9" Type="http://schemas.openxmlformats.org/officeDocument/2006/relationships/hyperlink" Target="mailto:phiggins@broc.org" TargetMode="External"/><Relationship Id="rId14" Type="http://schemas.openxmlformats.org/officeDocument/2006/relationships/hyperlink" Target="http://samaritanhouseinc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laramartin.org/safe-haven.html" TargetMode="External"/><Relationship Id="rId1" Type="http://schemas.openxmlformats.org/officeDocument/2006/relationships/hyperlink" Target="mailto:hello@vvist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topLeftCell="A30" zoomScaleNormal="100" workbookViewId="0">
      <selection activeCell="N33" sqref="N33"/>
    </sheetView>
  </sheetViews>
  <sheetFormatPr defaultRowHeight="15.75"/>
  <cols>
    <col min="1" max="1" width="29.875" style="2" customWidth="1"/>
    <col min="2" max="2" width="12.875" style="30" customWidth="1"/>
    <col min="3" max="4" width="16.625" style="1" customWidth="1"/>
    <col min="5" max="5" width="20.125" style="1" customWidth="1"/>
    <col min="6" max="6" width="25" style="1" customWidth="1"/>
    <col min="7" max="7" width="16.25" style="10" customWidth="1"/>
    <col min="8" max="8" width="8.125" style="1" hidden="1" customWidth="1"/>
    <col min="9" max="9" width="20.75" style="1" customWidth="1"/>
    <col min="10" max="10" width="9" style="4" customWidth="1"/>
    <col min="11" max="12" width="15.75" style="1" customWidth="1"/>
    <col min="13" max="13" width="29.875" style="1" customWidth="1"/>
    <col min="14" max="14" width="16.25" style="4" customWidth="1"/>
    <col min="15" max="15" width="9" style="1" customWidth="1"/>
    <col min="16" max="16" width="9" style="1" hidden="1" customWidth="1"/>
    <col min="17" max="16384" width="9" style="1"/>
  </cols>
  <sheetData>
    <row r="1" spans="1:16" s="11" customFormat="1" ht="47.25">
      <c r="A1" s="16" t="s">
        <v>416</v>
      </c>
      <c r="B1" s="17" t="s">
        <v>53</v>
      </c>
      <c r="C1" s="11" t="s">
        <v>120</v>
      </c>
      <c r="D1" s="11" t="s">
        <v>300</v>
      </c>
      <c r="E1" s="11" t="s">
        <v>186</v>
      </c>
      <c r="F1" s="11" t="s">
        <v>0</v>
      </c>
      <c r="G1" s="11" t="s">
        <v>10</v>
      </c>
      <c r="H1" s="11" t="s">
        <v>2</v>
      </c>
      <c r="I1" s="11" t="s">
        <v>1</v>
      </c>
      <c r="J1" s="18" t="s">
        <v>289</v>
      </c>
      <c r="K1" s="18" t="s">
        <v>415</v>
      </c>
      <c r="L1" s="18" t="s">
        <v>295</v>
      </c>
      <c r="M1" s="11" t="s">
        <v>54</v>
      </c>
      <c r="N1" s="11" t="s">
        <v>68</v>
      </c>
      <c r="O1" s="11" t="s">
        <v>158</v>
      </c>
      <c r="P1" s="11" t="s">
        <v>33</v>
      </c>
    </row>
    <row r="2" spans="1:16" s="22" customFormat="1" ht="47.25">
      <c r="A2" s="2" t="s">
        <v>337</v>
      </c>
      <c r="B2" s="25" t="s">
        <v>278</v>
      </c>
      <c r="C2" s="3" t="s">
        <v>277</v>
      </c>
      <c r="D2" s="3" t="s">
        <v>336</v>
      </c>
      <c r="E2" s="1"/>
      <c r="F2" s="4" t="s">
        <v>279</v>
      </c>
      <c r="G2" s="27" t="s">
        <v>253</v>
      </c>
      <c r="H2" s="14"/>
      <c r="I2" s="1" t="s">
        <v>280</v>
      </c>
      <c r="J2" s="4"/>
      <c r="K2" s="4">
        <v>17</v>
      </c>
      <c r="L2" s="4"/>
      <c r="M2" s="1" t="s">
        <v>281</v>
      </c>
      <c r="N2" s="1"/>
      <c r="O2" s="4"/>
      <c r="P2" s="1"/>
    </row>
    <row r="3" spans="1:16" s="22" customFormat="1" ht="31.5">
      <c r="A3" s="2" t="s">
        <v>290</v>
      </c>
      <c r="B3" s="24" t="s">
        <v>366</v>
      </c>
      <c r="C3" s="3" t="s">
        <v>292</v>
      </c>
      <c r="D3" s="3" t="s">
        <v>371</v>
      </c>
      <c r="E3" s="1" t="s">
        <v>375</v>
      </c>
      <c r="F3" s="4" t="s">
        <v>252</v>
      </c>
      <c r="G3" s="27" t="s">
        <v>253</v>
      </c>
      <c r="H3" s="14">
        <v>5491</v>
      </c>
      <c r="I3" s="1"/>
      <c r="J3" s="4"/>
      <c r="K3" s="4"/>
      <c r="L3" s="4"/>
      <c r="M3" s="1" t="s">
        <v>369</v>
      </c>
      <c r="N3" s="1"/>
      <c r="O3" s="4"/>
      <c r="P3" s="1"/>
    </row>
    <row r="4" spans="1:16" s="22" customFormat="1" ht="47.25">
      <c r="A4" s="2" t="s">
        <v>251</v>
      </c>
      <c r="B4" s="25" t="s">
        <v>204</v>
      </c>
      <c r="C4" s="3" t="str">
        <f>List34[[#This Row],[House Name (Real Estate) ]]</f>
        <v>John W Graham Emergency Shelter</v>
      </c>
      <c r="D4" s="3" t="s">
        <v>376</v>
      </c>
      <c r="E4" s="1" t="s">
        <v>378</v>
      </c>
      <c r="F4" s="4" t="s">
        <v>252</v>
      </c>
      <c r="G4" s="27" t="s">
        <v>253</v>
      </c>
      <c r="H4" s="14">
        <v>5491</v>
      </c>
      <c r="I4" s="1" t="s">
        <v>377</v>
      </c>
      <c r="J4" s="4"/>
      <c r="K4" s="4">
        <v>25</v>
      </c>
      <c r="L4" s="4"/>
      <c r="M4" s="1" t="s">
        <v>380</v>
      </c>
      <c r="N4" s="36" t="s">
        <v>379</v>
      </c>
      <c r="O4" s="4"/>
      <c r="P4" s="1"/>
    </row>
    <row r="5" spans="1:16" s="22" customFormat="1" ht="31.5">
      <c r="A5" s="2" t="s">
        <v>207</v>
      </c>
      <c r="B5" s="25" t="s">
        <v>204</v>
      </c>
      <c r="C5" s="3" t="s">
        <v>205</v>
      </c>
      <c r="D5" s="3" t="s">
        <v>301</v>
      </c>
      <c r="E5" s="1" t="s">
        <v>206</v>
      </c>
      <c r="F5" s="4" t="s">
        <v>45</v>
      </c>
      <c r="G5" s="27" t="s">
        <v>45</v>
      </c>
      <c r="H5" s="14">
        <v>5201</v>
      </c>
      <c r="I5" s="1" t="s">
        <v>256</v>
      </c>
      <c r="J5" s="4"/>
      <c r="K5" s="4"/>
      <c r="L5" s="4"/>
      <c r="M5" s="1" t="s">
        <v>306</v>
      </c>
      <c r="N5" s="1"/>
      <c r="O5" s="4"/>
      <c r="P5" s="1"/>
    </row>
    <row r="6" spans="1:16" s="22" customFormat="1" ht="47.25">
      <c r="A6" s="2" t="s">
        <v>302</v>
      </c>
      <c r="B6" s="25" t="s">
        <v>303</v>
      </c>
      <c r="C6" s="3" t="s">
        <v>205</v>
      </c>
      <c r="D6" s="3" t="s">
        <v>301</v>
      </c>
      <c r="E6" s="1"/>
      <c r="F6" s="4" t="s">
        <v>45</v>
      </c>
      <c r="G6" s="27" t="s">
        <v>45</v>
      </c>
      <c r="H6" s="14"/>
      <c r="I6" s="1" t="s">
        <v>307</v>
      </c>
      <c r="J6" s="4"/>
      <c r="K6" s="4">
        <v>4</v>
      </c>
      <c r="L6" s="4"/>
      <c r="M6" s="1"/>
      <c r="N6" s="1"/>
      <c r="O6" s="4"/>
      <c r="P6" s="1"/>
    </row>
    <row r="7" spans="1:16" s="22" customFormat="1" ht="31.5">
      <c r="A7" s="2" t="s">
        <v>304</v>
      </c>
      <c r="B7" s="26" t="s">
        <v>305</v>
      </c>
      <c r="C7" s="3" t="s">
        <v>205</v>
      </c>
      <c r="D7" s="3" t="s">
        <v>301</v>
      </c>
      <c r="E7" s="1"/>
      <c r="F7" s="4" t="s">
        <v>45</v>
      </c>
      <c r="G7" s="27" t="s">
        <v>45</v>
      </c>
      <c r="H7" s="14"/>
      <c r="I7" s="1" t="s">
        <v>381</v>
      </c>
      <c r="J7" s="4"/>
      <c r="K7" s="4"/>
      <c r="L7" s="4"/>
      <c r="M7" s="1"/>
      <c r="N7" s="1"/>
      <c r="O7" s="4"/>
      <c r="P7" s="1"/>
    </row>
    <row r="8" spans="1:16" s="22" customFormat="1" ht="94.5">
      <c r="A8" s="2" t="s">
        <v>309</v>
      </c>
      <c r="B8" s="25" t="s">
        <v>310</v>
      </c>
      <c r="C8" s="3" t="s">
        <v>458</v>
      </c>
      <c r="D8" s="3" t="s">
        <v>311</v>
      </c>
      <c r="E8" s="1"/>
      <c r="F8" s="4" t="s">
        <v>45</v>
      </c>
      <c r="G8" s="27" t="s">
        <v>45</v>
      </c>
      <c r="H8" s="14"/>
      <c r="I8" s="1"/>
      <c r="J8" s="4"/>
      <c r="K8" s="4"/>
      <c r="L8" s="4"/>
      <c r="M8" s="1" t="s">
        <v>308</v>
      </c>
      <c r="N8" s="1"/>
      <c r="O8" s="4"/>
      <c r="P8" s="1"/>
    </row>
    <row r="9" spans="1:16" ht="47.25">
      <c r="A9" s="2" t="s">
        <v>108</v>
      </c>
      <c r="B9" s="26" t="s">
        <v>384</v>
      </c>
      <c r="C9" s="3" t="s">
        <v>101</v>
      </c>
      <c r="D9" s="3" t="s">
        <v>382</v>
      </c>
      <c r="E9" s="1" t="s">
        <v>109</v>
      </c>
      <c r="F9" s="4" t="s">
        <v>110</v>
      </c>
      <c r="G9" s="27" t="s">
        <v>106</v>
      </c>
      <c r="H9" s="13">
        <v>5851</v>
      </c>
      <c r="I9" s="1" t="s">
        <v>116</v>
      </c>
      <c r="J9" s="4">
        <v>6</v>
      </c>
      <c r="K9" s="4"/>
      <c r="L9" s="4"/>
      <c r="M9" s="1" t="s">
        <v>117</v>
      </c>
      <c r="N9" s="7" t="s">
        <v>103</v>
      </c>
      <c r="O9" s="4"/>
      <c r="P9" s="1" t="s">
        <v>104</v>
      </c>
    </row>
    <row r="10" spans="1:16" ht="47.25">
      <c r="A10" s="2" t="s">
        <v>31</v>
      </c>
      <c r="B10" s="26" t="s">
        <v>351</v>
      </c>
      <c r="C10" s="3" t="s">
        <v>32</v>
      </c>
      <c r="D10" s="3" t="s">
        <v>383</v>
      </c>
      <c r="F10" s="4" t="s">
        <v>3</v>
      </c>
      <c r="G10" s="27" t="s">
        <v>106</v>
      </c>
      <c r="H10" s="14" t="s">
        <v>127</v>
      </c>
      <c r="I10" s="1" t="s">
        <v>160</v>
      </c>
      <c r="J10" s="4">
        <v>6</v>
      </c>
      <c r="K10" s="4"/>
      <c r="L10" s="4"/>
      <c r="M10" s="1" t="s">
        <v>352</v>
      </c>
      <c r="N10" s="1" t="s">
        <v>159</v>
      </c>
      <c r="O10" s="4" t="s">
        <v>180</v>
      </c>
      <c r="P10" s="1" t="s">
        <v>35</v>
      </c>
    </row>
    <row r="11" spans="1:16" ht="47.25">
      <c r="A11" s="2" t="s">
        <v>233</v>
      </c>
      <c r="B11" s="25" t="s">
        <v>278</v>
      </c>
      <c r="C11" s="3" t="s">
        <v>101</v>
      </c>
      <c r="D11" s="3" t="s">
        <v>382</v>
      </c>
      <c r="F11" s="4" t="s">
        <v>3</v>
      </c>
      <c r="G11" s="27" t="s">
        <v>106</v>
      </c>
      <c r="H11" s="14">
        <v>5819</v>
      </c>
      <c r="I11" s="1" t="s">
        <v>269</v>
      </c>
      <c r="K11" s="4">
        <v>10</v>
      </c>
      <c r="L11" s="4"/>
      <c r="M11" s="1" t="s">
        <v>282</v>
      </c>
      <c r="N11" s="1"/>
      <c r="O11" s="4"/>
    </row>
    <row r="12" spans="1:16" ht="47.25">
      <c r="A12" s="2" t="s">
        <v>355</v>
      </c>
      <c r="B12" s="26" t="s">
        <v>339</v>
      </c>
      <c r="C12" s="3" t="s">
        <v>101</v>
      </c>
      <c r="D12" s="3" t="s">
        <v>382</v>
      </c>
      <c r="E12" s="1" t="s">
        <v>105</v>
      </c>
      <c r="F12" s="4" t="s">
        <v>3</v>
      </c>
      <c r="G12" s="27" t="s">
        <v>106</v>
      </c>
      <c r="H12" s="13" t="s">
        <v>127</v>
      </c>
      <c r="I12" s="1" t="s">
        <v>128</v>
      </c>
      <c r="J12" s="4">
        <v>5</v>
      </c>
      <c r="K12" s="4"/>
      <c r="L12" s="4"/>
      <c r="M12" s="23" t="s">
        <v>356</v>
      </c>
      <c r="N12" s="7" t="s">
        <v>129</v>
      </c>
      <c r="O12" s="4"/>
      <c r="P12" s="1" t="s">
        <v>104</v>
      </c>
    </row>
    <row r="13" spans="1:16" ht="47.25">
      <c r="A13" s="2" t="s">
        <v>100</v>
      </c>
      <c r="B13" s="26" t="s">
        <v>353</v>
      </c>
      <c r="C13" s="3" t="s">
        <v>101</v>
      </c>
      <c r="D13" s="3" t="s">
        <v>382</v>
      </c>
      <c r="E13" s="1" t="s">
        <v>102</v>
      </c>
      <c r="F13" s="4" t="s">
        <v>3</v>
      </c>
      <c r="G13" s="27" t="s">
        <v>106</v>
      </c>
      <c r="H13" s="13" t="s">
        <v>127</v>
      </c>
      <c r="I13" s="1" t="s">
        <v>164</v>
      </c>
      <c r="J13" s="4">
        <v>6</v>
      </c>
      <c r="K13" s="4"/>
      <c r="L13" s="4"/>
      <c r="M13" s="1" t="s">
        <v>354</v>
      </c>
      <c r="N13" s="7" t="s">
        <v>103</v>
      </c>
      <c r="O13" s="4" t="s">
        <v>163</v>
      </c>
      <c r="P13" s="1" t="s">
        <v>104</v>
      </c>
    </row>
    <row r="14" spans="1:16" ht="157.5">
      <c r="A14" s="2" t="s">
        <v>297</v>
      </c>
      <c r="B14" s="33" t="s">
        <v>291</v>
      </c>
      <c r="C14" s="3" t="s">
        <v>298</v>
      </c>
      <c r="D14" s="3" t="s">
        <v>385</v>
      </c>
      <c r="F14" s="4" t="s">
        <v>5</v>
      </c>
      <c r="G14" s="27" t="s">
        <v>11</v>
      </c>
      <c r="H14" s="13">
        <v>5401</v>
      </c>
      <c r="I14" s="23" t="s">
        <v>387</v>
      </c>
      <c r="K14" s="4"/>
      <c r="L14" s="4"/>
      <c r="M14" s="37" t="s">
        <v>386</v>
      </c>
      <c r="N14" s="7"/>
      <c r="O14" s="4"/>
    </row>
    <row r="15" spans="1:16" ht="63">
      <c r="A15" s="2" t="s">
        <v>18</v>
      </c>
      <c r="B15" s="31" t="s">
        <v>162</v>
      </c>
      <c r="C15" s="3" t="s">
        <v>95</v>
      </c>
      <c r="D15" s="3" t="s">
        <v>388</v>
      </c>
      <c r="E15" s="1" t="s">
        <v>19</v>
      </c>
      <c r="F15" s="4" t="s">
        <v>5</v>
      </c>
      <c r="G15" s="27" t="s">
        <v>11</v>
      </c>
      <c r="H15" s="14">
        <v>5401</v>
      </c>
      <c r="I15" s="1" t="s">
        <v>73</v>
      </c>
      <c r="J15" s="4">
        <v>12</v>
      </c>
      <c r="K15" s="4"/>
      <c r="L15" s="4"/>
      <c r="M15" s="1" t="s">
        <v>67</v>
      </c>
      <c r="N15" s="1" t="s">
        <v>69</v>
      </c>
      <c r="O15" s="4"/>
      <c r="P15" s="1" t="s">
        <v>34</v>
      </c>
    </row>
    <row r="16" spans="1:16" ht="47.25">
      <c r="A16" s="2" t="s">
        <v>18</v>
      </c>
      <c r="B16" s="31" t="s">
        <v>162</v>
      </c>
      <c r="C16" s="3" t="s">
        <v>95</v>
      </c>
      <c r="D16" s="3" t="s">
        <v>388</v>
      </c>
      <c r="E16" s="1" t="s">
        <v>71</v>
      </c>
      <c r="F16" s="4" t="s">
        <v>5</v>
      </c>
      <c r="G16" s="27" t="s">
        <v>11</v>
      </c>
      <c r="H16" s="14">
        <v>5401</v>
      </c>
      <c r="I16" s="1" t="s">
        <v>74</v>
      </c>
      <c r="J16" s="4">
        <v>7</v>
      </c>
      <c r="K16" s="4"/>
      <c r="L16" s="4"/>
      <c r="M16" s="1" t="s">
        <v>76</v>
      </c>
      <c r="N16" s="1" t="s">
        <v>72</v>
      </c>
      <c r="O16" s="4"/>
      <c r="P16" s="1" t="s">
        <v>34</v>
      </c>
    </row>
    <row r="17" spans="1:16" ht="63">
      <c r="A17" s="2" t="s">
        <v>390</v>
      </c>
      <c r="B17" s="31" t="s">
        <v>162</v>
      </c>
      <c r="C17" s="3" t="s">
        <v>91</v>
      </c>
      <c r="D17" s="3" t="s">
        <v>388</v>
      </c>
      <c r="E17" s="1" t="s">
        <v>6</v>
      </c>
      <c r="F17" s="4" t="s">
        <v>5</v>
      </c>
      <c r="G17" s="27" t="s">
        <v>11</v>
      </c>
      <c r="H17" s="14">
        <v>5401</v>
      </c>
      <c r="I17" s="1" t="s">
        <v>7</v>
      </c>
      <c r="J17" s="4">
        <v>7</v>
      </c>
      <c r="K17" s="4"/>
      <c r="L17" s="4"/>
      <c r="M17" s="1" t="s">
        <v>59</v>
      </c>
      <c r="N17" s="1" t="s">
        <v>60</v>
      </c>
      <c r="O17" s="4"/>
      <c r="P17" s="1" t="s">
        <v>34</v>
      </c>
    </row>
    <row r="18" spans="1:16" ht="63">
      <c r="A18" s="2" t="s">
        <v>49</v>
      </c>
      <c r="B18" s="31" t="s">
        <v>162</v>
      </c>
      <c r="C18" s="3" t="s">
        <v>58</v>
      </c>
      <c r="D18" s="3" t="s">
        <v>372</v>
      </c>
      <c r="E18" s="1" t="s">
        <v>92</v>
      </c>
      <c r="F18" s="4" t="s">
        <v>5</v>
      </c>
      <c r="G18" s="27" t="s">
        <v>11</v>
      </c>
      <c r="H18" s="14">
        <v>5401</v>
      </c>
      <c r="I18" s="1" t="s">
        <v>93</v>
      </c>
      <c r="J18" s="4">
        <v>4</v>
      </c>
      <c r="K18" s="4"/>
      <c r="L18" s="4"/>
      <c r="M18" s="1" t="s">
        <v>55</v>
      </c>
      <c r="N18" s="1" t="s">
        <v>61</v>
      </c>
      <c r="O18" s="4"/>
      <c r="P18" s="1" t="s">
        <v>34</v>
      </c>
    </row>
    <row r="19" spans="1:16" ht="135.75">
      <c r="A19" s="2" t="s">
        <v>165</v>
      </c>
      <c r="B19" s="26" t="s">
        <v>168</v>
      </c>
      <c r="C19" s="3" t="s">
        <v>154</v>
      </c>
      <c r="D19" s="3" t="s">
        <v>317</v>
      </c>
      <c r="E19" s="1" t="s">
        <v>413</v>
      </c>
      <c r="F19" s="4" t="s">
        <v>5</v>
      </c>
      <c r="G19" s="27" t="s">
        <v>11</v>
      </c>
      <c r="H19" s="19" t="s">
        <v>155</v>
      </c>
      <c r="I19" s="1" t="s">
        <v>166</v>
      </c>
      <c r="J19" s="4">
        <v>0</v>
      </c>
      <c r="K19" s="4"/>
      <c r="L19" s="4"/>
      <c r="M19" s="1" t="s">
        <v>157</v>
      </c>
      <c r="N19" s="38" t="s">
        <v>414</v>
      </c>
      <c r="O19" s="4" t="s">
        <v>167</v>
      </c>
      <c r="P19" s="1" t="s">
        <v>34</v>
      </c>
    </row>
    <row r="20" spans="1:16" ht="47.25">
      <c r="A20" s="2" t="s">
        <v>15</v>
      </c>
      <c r="B20" s="31" t="s">
        <v>162</v>
      </c>
      <c r="C20" s="3" t="s">
        <v>70</v>
      </c>
      <c r="D20" s="3" t="s">
        <v>373</v>
      </c>
      <c r="E20" s="1" t="s">
        <v>66</v>
      </c>
      <c r="F20" s="4" t="s">
        <v>5</v>
      </c>
      <c r="G20" s="27" t="s">
        <v>11</v>
      </c>
      <c r="H20" s="14">
        <v>5401</v>
      </c>
      <c r="I20" s="1" t="s">
        <v>17</v>
      </c>
      <c r="J20" s="4">
        <v>10</v>
      </c>
      <c r="K20" s="4"/>
      <c r="L20" s="4"/>
      <c r="M20" s="1" t="s">
        <v>64</v>
      </c>
      <c r="N20" s="1" t="s">
        <v>65</v>
      </c>
      <c r="O20" s="4"/>
      <c r="P20" s="1" t="s">
        <v>34</v>
      </c>
    </row>
    <row r="21" spans="1:16" ht="47.25">
      <c r="A21" s="2" t="s">
        <v>15</v>
      </c>
      <c r="B21" s="31" t="s">
        <v>162</v>
      </c>
      <c r="C21" s="3" t="s">
        <v>70</v>
      </c>
      <c r="D21" s="3" t="s">
        <v>373</v>
      </c>
      <c r="E21" s="1" t="s">
        <v>16</v>
      </c>
      <c r="F21" s="4" t="s">
        <v>5</v>
      </c>
      <c r="G21" s="27" t="s">
        <v>11</v>
      </c>
      <c r="H21" s="14">
        <v>5401</v>
      </c>
      <c r="I21" s="1" t="s">
        <v>17</v>
      </c>
      <c r="J21" s="4">
        <v>10</v>
      </c>
      <c r="K21" s="4"/>
      <c r="L21" s="4"/>
      <c r="M21" s="1" t="s">
        <v>64</v>
      </c>
      <c r="N21" s="1" t="s">
        <v>65</v>
      </c>
      <c r="O21" s="4"/>
      <c r="P21" s="1" t="s">
        <v>34</v>
      </c>
    </row>
    <row r="22" spans="1:16" ht="47.25">
      <c r="A22" s="2" t="s">
        <v>28</v>
      </c>
      <c r="B22" s="26" t="s">
        <v>340</v>
      </c>
      <c r="C22" s="3" t="str">
        <f>List34[[#This Row],[House Name (Real Estate) ]]</f>
        <v>Northern Lights</v>
      </c>
      <c r="D22" s="3" t="s">
        <v>388</v>
      </c>
      <c r="E22" s="1" t="s">
        <v>29</v>
      </c>
      <c r="F22" s="4" t="s">
        <v>5</v>
      </c>
      <c r="G22" s="27" t="s">
        <v>11</v>
      </c>
      <c r="H22" s="14">
        <v>5401</v>
      </c>
      <c r="I22" s="1" t="s">
        <v>30</v>
      </c>
      <c r="J22" s="4">
        <v>11</v>
      </c>
      <c r="K22" s="4"/>
      <c r="L22" s="4"/>
      <c r="M22" s="1" t="s">
        <v>87</v>
      </c>
      <c r="N22" s="1" t="s">
        <v>346</v>
      </c>
      <c r="O22" s="4"/>
      <c r="P22" s="1" t="s">
        <v>34</v>
      </c>
    </row>
    <row r="23" spans="1:16" ht="94.5">
      <c r="A23" s="2" t="s">
        <v>20</v>
      </c>
      <c r="B23" s="26" t="s">
        <v>340</v>
      </c>
      <c r="C23" s="3" t="s">
        <v>172</v>
      </c>
      <c r="D23" s="3" t="s">
        <v>374</v>
      </c>
      <c r="E23" s="1" t="s">
        <v>135</v>
      </c>
      <c r="F23" s="4" t="s">
        <v>5</v>
      </c>
      <c r="G23" s="27" t="s">
        <v>11</v>
      </c>
      <c r="H23" s="14">
        <v>5401</v>
      </c>
      <c r="I23" s="1" t="s">
        <v>75</v>
      </c>
      <c r="J23" s="4">
        <v>20</v>
      </c>
      <c r="K23" s="4"/>
      <c r="L23" s="4"/>
      <c r="M23" s="1" t="s">
        <v>136</v>
      </c>
      <c r="N23" s="1" t="s">
        <v>347</v>
      </c>
      <c r="O23" s="4"/>
      <c r="P23" s="1" t="s">
        <v>35</v>
      </c>
    </row>
    <row r="24" spans="1:16" ht="47.25">
      <c r="A24" s="2" t="s">
        <v>26</v>
      </c>
      <c r="B24" s="31" t="s">
        <v>162</v>
      </c>
      <c r="C24" s="3" t="s">
        <v>94</v>
      </c>
      <c r="D24" s="23" t="s">
        <v>373</v>
      </c>
      <c r="E24" s="1" t="s">
        <v>195</v>
      </c>
      <c r="F24" s="4" t="s">
        <v>5</v>
      </c>
      <c r="G24" s="27" t="s">
        <v>11</v>
      </c>
      <c r="H24" s="14"/>
      <c r="I24" s="1" t="s">
        <v>27</v>
      </c>
      <c r="J24" s="4">
        <v>8</v>
      </c>
      <c r="K24" s="4"/>
      <c r="L24" s="4"/>
      <c r="M24" s="1" t="s">
        <v>84</v>
      </c>
      <c r="N24" s="1" t="s">
        <v>85</v>
      </c>
      <c r="O24" s="4"/>
      <c r="P24" s="1" t="s">
        <v>34</v>
      </c>
    </row>
    <row r="25" spans="1:16" ht="141.75">
      <c r="A25" s="2" t="s">
        <v>212</v>
      </c>
      <c r="B25" s="25" t="s">
        <v>204</v>
      </c>
      <c r="C25" s="3" t="s">
        <v>213</v>
      </c>
      <c r="D25" s="23" t="s">
        <v>313</v>
      </c>
      <c r="E25" s="1" t="s">
        <v>214</v>
      </c>
      <c r="F25" s="4" t="s">
        <v>5</v>
      </c>
      <c r="G25" s="27" t="s">
        <v>11</v>
      </c>
      <c r="H25" s="14">
        <v>5401</v>
      </c>
      <c r="K25" s="4">
        <v>30</v>
      </c>
      <c r="L25" s="4"/>
      <c r="M25" s="1" t="s">
        <v>314</v>
      </c>
      <c r="N25" s="1"/>
      <c r="O25" s="4"/>
    </row>
    <row r="26" spans="1:16" ht="47.25">
      <c r="A26" s="2" t="s">
        <v>263</v>
      </c>
      <c r="B26" s="25" t="s">
        <v>204</v>
      </c>
      <c r="C26" s="3" t="s">
        <v>264</v>
      </c>
      <c r="D26" s="3" t="s">
        <v>391</v>
      </c>
      <c r="E26" s="1" t="s">
        <v>392</v>
      </c>
      <c r="F26" s="4" t="s">
        <v>5</v>
      </c>
      <c r="G26" s="27" t="s">
        <v>11</v>
      </c>
      <c r="H26" s="14">
        <v>5401</v>
      </c>
      <c r="I26" s="1" t="s">
        <v>265</v>
      </c>
      <c r="K26" s="4">
        <v>37</v>
      </c>
      <c r="L26" s="4"/>
      <c r="M26" s="1" t="s">
        <v>266</v>
      </c>
      <c r="N26" s="1"/>
      <c r="O26" s="4"/>
    </row>
    <row r="27" spans="1:16" ht="63">
      <c r="A27" s="2" t="s">
        <v>219</v>
      </c>
      <c r="B27" s="25" t="s">
        <v>220</v>
      </c>
      <c r="C27" s="3" t="s">
        <v>221</v>
      </c>
      <c r="D27" s="3" t="s">
        <v>318</v>
      </c>
      <c r="E27" s="1" t="s">
        <v>222</v>
      </c>
      <c r="F27" s="4" t="s">
        <v>5</v>
      </c>
      <c r="G27" s="27" t="s">
        <v>11</v>
      </c>
      <c r="H27" s="14">
        <v>5401</v>
      </c>
      <c r="K27" s="4"/>
      <c r="L27" s="4"/>
      <c r="M27" s="1" t="s">
        <v>262</v>
      </c>
      <c r="N27" s="1"/>
      <c r="O27" s="4"/>
    </row>
    <row r="28" spans="1:16" ht="47.25">
      <c r="A28" s="2" t="s">
        <v>215</v>
      </c>
      <c r="B28" s="25" t="s">
        <v>204</v>
      </c>
      <c r="C28" s="3" t="s">
        <v>216</v>
      </c>
      <c r="D28" s="3" t="s">
        <v>315</v>
      </c>
      <c r="E28" s="1" t="s">
        <v>217</v>
      </c>
      <c r="F28" s="4" t="s">
        <v>5</v>
      </c>
      <c r="G28" s="27" t="s">
        <v>11</v>
      </c>
      <c r="H28" s="14">
        <v>5401</v>
      </c>
      <c r="I28" s="1" t="s">
        <v>316</v>
      </c>
      <c r="K28" s="4">
        <v>36</v>
      </c>
      <c r="L28" s="4"/>
      <c r="M28" s="1" t="s">
        <v>218</v>
      </c>
      <c r="N28" s="1"/>
      <c r="O28" s="4"/>
    </row>
    <row r="29" spans="1:16" ht="63">
      <c r="A29" s="2" t="s">
        <v>49</v>
      </c>
      <c r="B29" s="31" t="s">
        <v>162</v>
      </c>
      <c r="C29" s="3" t="s">
        <v>58</v>
      </c>
      <c r="D29" s="3" t="s">
        <v>372</v>
      </c>
      <c r="E29" s="1" t="s">
        <v>56</v>
      </c>
      <c r="F29" s="4" t="s">
        <v>48</v>
      </c>
      <c r="G29" s="27" t="s">
        <v>11</v>
      </c>
      <c r="H29" s="14">
        <v>5401</v>
      </c>
      <c r="I29" s="1" t="s">
        <v>7</v>
      </c>
      <c r="J29" s="4">
        <v>6</v>
      </c>
      <c r="K29" s="4"/>
      <c r="L29" s="4"/>
      <c r="M29" s="1" t="s">
        <v>55</v>
      </c>
      <c r="N29" s="1" t="s">
        <v>61</v>
      </c>
      <c r="O29" s="4"/>
      <c r="P29" s="1" t="s">
        <v>34</v>
      </c>
    </row>
    <row r="30" spans="1:16" ht="47.25">
      <c r="A30" s="2" t="s">
        <v>23</v>
      </c>
      <c r="B30" s="31" t="s">
        <v>162</v>
      </c>
      <c r="C30" s="3" t="s">
        <v>96</v>
      </c>
      <c r="D30" s="3" t="s">
        <v>388</v>
      </c>
      <c r="E30" s="1" t="s">
        <v>97</v>
      </c>
      <c r="F30" s="4" t="s">
        <v>24</v>
      </c>
      <c r="G30" s="27" t="s">
        <v>11</v>
      </c>
      <c r="H30" s="14"/>
      <c r="I30" s="1" t="s">
        <v>25</v>
      </c>
      <c r="J30" s="4">
        <v>6</v>
      </c>
      <c r="K30" s="4"/>
      <c r="L30" s="4"/>
      <c r="M30" s="1" t="s">
        <v>86</v>
      </c>
      <c r="N30" s="1"/>
      <c r="O30" s="4"/>
      <c r="P30" s="1" t="s">
        <v>34</v>
      </c>
    </row>
    <row r="31" spans="1:16" ht="63">
      <c r="A31" s="2" t="s">
        <v>52</v>
      </c>
      <c r="B31" s="31" t="s">
        <v>162</v>
      </c>
      <c r="C31" s="3" t="s">
        <v>58</v>
      </c>
      <c r="D31" s="3" t="s">
        <v>372</v>
      </c>
      <c r="E31" s="1" t="s">
        <v>8</v>
      </c>
      <c r="F31" s="4" t="s">
        <v>9</v>
      </c>
      <c r="G31" s="27" t="s">
        <v>11</v>
      </c>
      <c r="H31" s="14">
        <v>5452</v>
      </c>
      <c r="I31" s="1" t="s">
        <v>7</v>
      </c>
      <c r="J31" s="4">
        <v>5</v>
      </c>
      <c r="K31" s="4"/>
      <c r="L31" s="4"/>
      <c r="M31" s="1" t="s">
        <v>55</v>
      </c>
      <c r="N31" s="1" t="s">
        <v>63</v>
      </c>
      <c r="O31" s="4"/>
      <c r="P31" s="1" t="s">
        <v>34</v>
      </c>
    </row>
    <row r="32" spans="1:16" ht="63">
      <c r="A32" s="2" t="s">
        <v>51</v>
      </c>
      <c r="B32" s="31" t="s">
        <v>162</v>
      </c>
      <c r="C32" s="3" t="s">
        <v>58</v>
      </c>
      <c r="D32" s="3" t="s">
        <v>372</v>
      </c>
      <c r="E32" s="1" t="s">
        <v>12</v>
      </c>
      <c r="F32" s="4" t="s">
        <v>13</v>
      </c>
      <c r="G32" s="27" t="s">
        <v>11</v>
      </c>
      <c r="H32" s="14">
        <v>5403</v>
      </c>
      <c r="I32" s="1" t="s">
        <v>50</v>
      </c>
      <c r="J32" s="4">
        <f>1+J31</f>
        <v>6</v>
      </c>
      <c r="K32" s="4"/>
      <c r="L32" s="4"/>
      <c r="M32" s="1" t="s">
        <v>55</v>
      </c>
      <c r="N32" s="1" t="s">
        <v>63</v>
      </c>
      <c r="O32" s="4"/>
      <c r="P32" s="1" t="s">
        <v>34</v>
      </c>
    </row>
    <row r="33" spans="1:16">
      <c r="A33" s="63" t="s">
        <v>464</v>
      </c>
      <c r="B33" s="26" t="s">
        <v>156</v>
      </c>
      <c r="C33" s="64"/>
      <c r="D33" s="64"/>
      <c r="E33" s="66"/>
      <c r="F33" s="67" t="s">
        <v>22</v>
      </c>
      <c r="G33" s="68" t="s">
        <v>11</v>
      </c>
      <c r="H33" s="69"/>
      <c r="I33" s="66" t="s">
        <v>462</v>
      </c>
      <c r="J33" s="67"/>
      <c r="K33" s="67"/>
      <c r="L33" s="67"/>
      <c r="M33" s="66" t="s">
        <v>465</v>
      </c>
      <c r="N33" s="73"/>
      <c r="O33" s="67"/>
      <c r="P33" s="71"/>
    </row>
    <row r="34" spans="1:16" ht="47.25">
      <c r="A34" s="2" t="s">
        <v>77</v>
      </c>
      <c r="B34" s="26" t="s">
        <v>156</v>
      </c>
      <c r="C34" s="3" t="s">
        <v>201</v>
      </c>
      <c r="D34" s="3" t="s">
        <v>389</v>
      </c>
      <c r="E34" s="1" t="s">
        <v>78</v>
      </c>
      <c r="F34" s="4" t="s">
        <v>22</v>
      </c>
      <c r="G34" s="27" t="s">
        <v>11</v>
      </c>
      <c r="H34" s="14">
        <v>5404</v>
      </c>
      <c r="I34" s="1" t="s">
        <v>82</v>
      </c>
      <c r="J34" s="4">
        <v>11</v>
      </c>
      <c r="K34" s="4"/>
      <c r="L34" s="4"/>
      <c r="M34" s="1" t="s">
        <v>161</v>
      </c>
      <c r="N34" s="1" t="s">
        <v>81</v>
      </c>
      <c r="O34" s="4"/>
      <c r="P34" s="1" t="s">
        <v>202</v>
      </c>
    </row>
    <row r="35" spans="1:16" ht="47.25">
      <c r="A35" s="2" t="s">
        <v>77</v>
      </c>
      <c r="B35" s="26" t="s">
        <v>156</v>
      </c>
      <c r="C35" s="3" t="s">
        <v>201</v>
      </c>
      <c r="D35" s="3" t="s">
        <v>389</v>
      </c>
      <c r="E35" s="1" t="s">
        <v>79</v>
      </c>
      <c r="F35" s="4" t="s">
        <v>22</v>
      </c>
      <c r="G35" s="27" t="s">
        <v>11</v>
      </c>
      <c r="H35" s="14">
        <v>5404</v>
      </c>
      <c r="I35" s="1" t="s">
        <v>83</v>
      </c>
      <c r="J35" s="4">
        <v>10</v>
      </c>
      <c r="K35" s="4"/>
      <c r="L35" s="4"/>
      <c r="M35" s="1" t="s">
        <v>80</v>
      </c>
      <c r="N35" s="1" t="s">
        <v>81</v>
      </c>
      <c r="O35" s="4"/>
      <c r="P35" s="1" t="s">
        <v>34</v>
      </c>
    </row>
    <row r="36" spans="1:16" ht="63">
      <c r="A36" s="2" t="s">
        <v>245</v>
      </c>
      <c r="B36" s="25" t="s">
        <v>394</v>
      </c>
      <c r="C36" s="3" t="str">
        <f>List34[[#This Row],[House Name (Real Estate) ]]</f>
        <v>Samaritan House</v>
      </c>
      <c r="D36" s="23" t="s">
        <v>393</v>
      </c>
      <c r="E36" s="1" t="s">
        <v>246</v>
      </c>
      <c r="F36" s="4" t="s">
        <v>44</v>
      </c>
      <c r="G36" s="27" t="s">
        <v>46</v>
      </c>
      <c r="H36" s="14">
        <v>5478</v>
      </c>
      <c r="K36" s="4"/>
      <c r="L36" s="4"/>
      <c r="M36" s="1" t="s">
        <v>247</v>
      </c>
      <c r="N36" s="1"/>
      <c r="O36" s="4"/>
    </row>
    <row r="37" spans="1:16" ht="31.5">
      <c r="A37" s="2" t="s">
        <v>326</v>
      </c>
      <c r="B37" s="25" t="s">
        <v>259</v>
      </c>
      <c r="C37" s="3" t="s">
        <v>327</v>
      </c>
      <c r="D37" s="3" t="s">
        <v>328</v>
      </c>
      <c r="E37" s="1" t="s">
        <v>329</v>
      </c>
      <c r="F37" s="4" t="s">
        <v>44</v>
      </c>
      <c r="G37" s="27" t="s">
        <v>189</v>
      </c>
      <c r="H37" s="14">
        <v>5478</v>
      </c>
      <c r="K37" s="4"/>
      <c r="L37" s="4"/>
      <c r="M37" s="37" t="s">
        <v>330</v>
      </c>
      <c r="N37" s="1"/>
      <c r="O37" s="4"/>
    </row>
    <row r="38" spans="1:16" ht="63">
      <c r="A38" s="2" t="s">
        <v>47</v>
      </c>
      <c r="B38" s="31" t="s">
        <v>162</v>
      </c>
      <c r="C38" s="3" t="s">
        <v>58</v>
      </c>
      <c r="D38" s="3" t="s">
        <v>372</v>
      </c>
      <c r="E38" s="1" t="s">
        <v>57</v>
      </c>
      <c r="F38" s="4" t="s">
        <v>44</v>
      </c>
      <c r="G38" s="27" t="s">
        <v>46</v>
      </c>
      <c r="H38" s="14"/>
      <c r="I38" s="1" t="s">
        <v>7</v>
      </c>
      <c r="J38" s="4">
        <v>6</v>
      </c>
      <c r="K38" s="4"/>
      <c r="L38" s="4"/>
      <c r="M38" s="1" t="s">
        <v>55</v>
      </c>
      <c r="N38" s="1" t="s">
        <v>62</v>
      </c>
      <c r="O38" s="4"/>
      <c r="P38" s="1" t="s">
        <v>34</v>
      </c>
    </row>
    <row r="39" spans="1:16" ht="43.5">
      <c r="A39" s="2" t="s">
        <v>333</v>
      </c>
      <c r="B39" s="26" t="s">
        <v>338</v>
      </c>
      <c r="C39" s="3" t="s">
        <v>331</v>
      </c>
      <c r="D39" s="23" t="s">
        <v>332</v>
      </c>
      <c r="F39" s="4"/>
      <c r="G39" s="27" t="s">
        <v>294</v>
      </c>
      <c r="H39" s="14"/>
      <c r="K39" s="4">
        <v>4</v>
      </c>
      <c r="L39" s="4"/>
      <c r="M39" s="39" t="s">
        <v>334</v>
      </c>
      <c r="N39" s="39" t="s">
        <v>335</v>
      </c>
      <c r="O39" s="4"/>
    </row>
    <row r="40" spans="1:16">
      <c r="A40" s="63" t="s">
        <v>459</v>
      </c>
      <c r="B40" s="72" t="s">
        <v>156</v>
      </c>
      <c r="C40" s="64" t="str">
        <f>List34[[#This Row],[House Name (Real Estate) ]]</f>
        <v>Veterans Inc.</v>
      </c>
      <c r="D40" s="65"/>
      <c r="E40" s="66"/>
      <c r="F40" s="67" t="s">
        <v>293</v>
      </c>
      <c r="G40" s="68" t="s">
        <v>294</v>
      </c>
      <c r="H40" s="69"/>
      <c r="I40" s="66"/>
      <c r="J40" s="67"/>
      <c r="K40" s="67"/>
      <c r="L40" s="67"/>
      <c r="M40" s="66" t="s">
        <v>460</v>
      </c>
      <c r="N40" s="70"/>
      <c r="O40" s="67"/>
      <c r="P40" s="71"/>
    </row>
    <row r="41" spans="1:16" ht="31.5">
      <c r="A41" s="2" t="s">
        <v>290</v>
      </c>
      <c r="B41" s="24" t="s">
        <v>291</v>
      </c>
      <c r="C41" s="3" t="s">
        <v>292</v>
      </c>
      <c r="D41" s="3" t="s">
        <v>367</v>
      </c>
      <c r="E41" s="1" t="s">
        <v>368</v>
      </c>
      <c r="F41" s="4" t="s">
        <v>293</v>
      </c>
      <c r="G41" s="27" t="s">
        <v>294</v>
      </c>
      <c r="H41" s="14"/>
      <c r="K41" s="4"/>
      <c r="L41" s="4"/>
      <c r="M41" s="23" t="s">
        <v>370</v>
      </c>
      <c r="N41" s="1" t="s">
        <v>369</v>
      </c>
      <c r="O41" s="4"/>
    </row>
    <row r="42" spans="1:16" ht="47.25">
      <c r="A42" s="5" t="s">
        <v>348</v>
      </c>
      <c r="B42" s="26" t="s">
        <v>340</v>
      </c>
      <c r="C42" s="6" t="s">
        <v>101</v>
      </c>
      <c r="D42" s="6" t="s">
        <v>382</v>
      </c>
      <c r="E42" s="7" t="s">
        <v>130</v>
      </c>
      <c r="F42" s="8" t="s">
        <v>43</v>
      </c>
      <c r="G42" s="9" t="s">
        <v>107</v>
      </c>
      <c r="H42" s="20" t="s">
        <v>131</v>
      </c>
      <c r="I42" s="6" t="s">
        <v>132</v>
      </c>
      <c r="J42" s="8">
        <v>4</v>
      </c>
      <c r="K42" s="8"/>
      <c r="L42" s="8"/>
      <c r="M42" s="7" t="s">
        <v>133</v>
      </c>
      <c r="N42" s="7" t="s">
        <v>103</v>
      </c>
      <c r="O42" s="4"/>
      <c r="P42" s="1" t="s">
        <v>104</v>
      </c>
    </row>
    <row r="43" spans="1:16" ht="47.25">
      <c r="A43" s="2" t="s">
        <v>36</v>
      </c>
      <c r="B43" s="26" t="s">
        <v>339</v>
      </c>
      <c r="C43" s="3" t="s">
        <v>37</v>
      </c>
      <c r="D43" s="3" t="s">
        <v>395</v>
      </c>
      <c r="E43" s="1" t="s">
        <v>121</v>
      </c>
      <c r="F43" s="4" t="s">
        <v>39</v>
      </c>
      <c r="G43" s="27" t="s">
        <v>39</v>
      </c>
      <c r="H43" s="14">
        <v>5701</v>
      </c>
      <c r="I43" s="1" t="s">
        <v>134</v>
      </c>
      <c r="J43" s="4">
        <v>10</v>
      </c>
      <c r="K43" s="4"/>
      <c r="L43" s="4"/>
      <c r="M43" s="1" t="s">
        <v>122</v>
      </c>
      <c r="N43" s="1" t="s">
        <v>350</v>
      </c>
      <c r="O43" s="4"/>
      <c r="P43" s="1" t="s">
        <v>35</v>
      </c>
    </row>
    <row r="44" spans="1:16" ht="52.5" customHeight="1">
      <c r="A44" s="2" t="s">
        <v>90</v>
      </c>
      <c r="B44" s="26" t="s">
        <v>339</v>
      </c>
      <c r="C44" s="3" t="s">
        <v>118</v>
      </c>
      <c r="D44" s="3" t="s">
        <v>395</v>
      </c>
      <c r="E44" s="1" t="s">
        <v>119</v>
      </c>
      <c r="F44" s="4" t="s">
        <v>39</v>
      </c>
      <c r="G44" s="27" t="s">
        <v>39</v>
      </c>
      <c r="H44" s="14"/>
      <c r="I44" s="1" t="s">
        <v>349</v>
      </c>
      <c r="J44" s="4">
        <v>12</v>
      </c>
      <c r="K44" s="4"/>
      <c r="L44" s="4"/>
      <c r="M44" s="1" t="s">
        <v>123</v>
      </c>
      <c r="N44" s="1" t="s">
        <v>350</v>
      </c>
      <c r="O44" s="4"/>
      <c r="P44" s="1" t="s">
        <v>34</v>
      </c>
    </row>
    <row r="45" spans="1:16" ht="52.5" customHeight="1">
      <c r="A45" s="2" t="s">
        <v>322</v>
      </c>
      <c r="B45" s="26" t="s">
        <v>173</v>
      </c>
      <c r="C45" s="3" t="s">
        <v>257</v>
      </c>
      <c r="D45" s="3" t="s">
        <v>323</v>
      </c>
      <c r="F45" s="4" t="s">
        <v>325</v>
      </c>
      <c r="G45" s="27" t="s">
        <v>39</v>
      </c>
      <c r="H45" s="14">
        <v>5736</v>
      </c>
      <c r="K45" s="4"/>
      <c r="L45" s="4"/>
      <c r="M45" s="23" t="s">
        <v>324</v>
      </c>
      <c r="N45" s="1"/>
      <c r="O45" s="4"/>
    </row>
    <row r="46" spans="1:16" ht="52.5" customHeight="1">
      <c r="A46" s="63" t="s">
        <v>461</v>
      </c>
      <c r="B46" s="26" t="s">
        <v>173</v>
      </c>
      <c r="C46" s="64"/>
      <c r="D46" s="64"/>
      <c r="E46" s="66"/>
      <c r="F46" s="67"/>
      <c r="G46" s="68" t="s">
        <v>39</v>
      </c>
      <c r="H46" s="69"/>
      <c r="I46" s="66" t="s">
        <v>462</v>
      </c>
      <c r="J46" s="67"/>
      <c r="K46" s="67"/>
      <c r="L46" s="67"/>
      <c r="M46" s="66" t="s">
        <v>463</v>
      </c>
      <c r="N46" s="73"/>
      <c r="O46" s="67"/>
      <c r="P46" s="71"/>
    </row>
    <row r="47" spans="1:16" ht="52.5" customHeight="1">
      <c r="A47" s="5" t="s">
        <v>174</v>
      </c>
      <c r="B47" s="34" t="s">
        <v>162</v>
      </c>
      <c r="C47" s="6" t="s">
        <v>176</v>
      </c>
      <c r="D47" s="6" t="s">
        <v>396</v>
      </c>
      <c r="E47" s="7" t="s">
        <v>175</v>
      </c>
      <c r="F47" s="8" t="s">
        <v>39</v>
      </c>
      <c r="G47" s="9" t="s">
        <v>39</v>
      </c>
      <c r="H47" s="8"/>
      <c r="I47" s="7"/>
      <c r="J47" s="8">
        <v>12</v>
      </c>
      <c r="K47" s="8"/>
      <c r="L47" s="8"/>
      <c r="M47" s="7" t="s">
        <v>178</v>
      </c>
      <c r="N47" s="7" t="s">
        <v>179</v>
      </c>
      <c r="O47" s="4" t="s">
        <v>177</v>
      </c>
      <c r="P47" s="1" t="s">
        <v>104</v>
      </c>
    </row>
    <row r="48" spans="1:16" ht="52.5" customHeight="1">
      <c r="A48" s="2" t="s">
        <v>241</v>
      </c>
      <c r="B48" s="32" t="s">
        <v>242</v>
      </c>
      <c r="C48" s="3" t="s">
        <v>241</v>
      </c>
      <c r="D48" s="23" t="s">
        <v>400</v>
      </c>
      <c r="E48" s="1" t="s">
        <v>243</v>
      </c>
      <c r="F48" s="4" t="s">
        <v>39</v>
      </c>
      <c r="G48" s="27" t="s">
        <v>39</v>
      </c>
      <c r="H48" s="13">
        <v>5404</v>
      </c>
      <c r="K48" s="4"/>
      <c r="L48" s="4"/>
      <c r="M48" s="1" t="s">
        <v>244</v>
      </c>
      <c r="N48" s="7"/>
      <c r="O48" s="4"/>
    </row>
    <row r="49" spans="1:16" ht="52.5" customHeight="1">
      <c r="A49" s="2" t="s">
        <v>77</v>
      </c>
      <c r="B49" s="26" t="s">
        <v>156</v>
      </c>
      <c r="C49" s="3"/>
      <c r="D49" s="3" t="s">
        <v>389</v>
      </c>
      <c r="E49" s="1" t="s">
        <v>196</v>
      </c>
      <c r="F49" s="4" t="s">
        <v>39</v>
      </c>
      <c r="G49" s="27" t="s">
        <v>39</v>
      </c>
      <c r="H49" s="14">
        <v>5404</v>
      </c>
      <c r="I49" s="1" t="s">
        <v>83</v>
      </c>
      <c r="J49" s="4">
        <v>11</v>
      </c>
      <c r="K49" s="4"/>
      <c r="L49" s="4"/>
      <c r="M49" s="1" t="s">
        <v>197</v>
      </c>
      <c r="N49" s="1" t="s">
        <v>81</v>
      </c>
      <c r="O49" s="4"/>
      <c r="P49" s="1" t="s">
        <v>34</v>
      </c>
    </row>
    <row r="50" spans="1:16" ht="52.5" customHeight="1">
      <c r="A50" s="2" t="s">
        <v>399</v>
      </c>
      <c r="B50" s="24" t="s">
        <v>291</v>
      </c>
      <c r="C50" s="3" t="s">
        <v>176</v>
      </c>
      <c r="D50" s="3" t="s">
        <v>397</v>
      </c>
      <c r="E50" s="1" t="s">
        <v>398</v>
      </c>
      <c r="F50" s="4" t="s">
        <v>296</v>
      </c>
      <c r="G50" s="27" t="s">
        <v>39</v>
      </c>
      <c r="H50" s="14"/>
      <c r="K50" s="4"/>
      <c r="L50" s="4"/>
      <c r="M50" s="1" t="s">
        <v>178</v>
      </c>
      <c r="N50" s="1"/>
      <c r="O50" s="4"/>
    </row>
    <row r="51" spans="1:16" ht="52.5" customHeight="1">
      <c r="A51" s="2" t="s">
        <v>229</v>
      </c>
      <c r="B51" s="25" t="s">
        <v>204</v>
      </c>
      <c r="C51" s="3" t="s">
        <v>230</v>
      </c>
      <c r="D51" s="3" t="s">
        <v>402</v>
      </c>
      <c r="E51" s="1" t="s">
        <v>231</v>
      </c>
      <c r="F51" s="4" t="s">
        <v>232</v>
      </c>
      <c r="G51" s="27" t="s">
        <v>14</v>
      </c>
      <c r="H51" s="14">
        <v>5602</v>
      </c>
      <c r="K51" s="4">
        <v>33</v>
      </c>
      <c r="L51" s="4"/>
      <c r="M51" s="1" t="s">
        <v>271</v>
      </c>
      <c r="N51" s="1" t="s">
        <v>272</v>
      </c>
      <c r="O51" s="4"/>
    </row>
    <row r="52" spans="1:16" ht="52.5" customHeight="1">
      <c r="A52" s="2" t="s">
        <v>422</v>
      </c>
      <c r="B52" s="25" t="s">
        <v>423</v>
      </c>
      <c r="C52" s="3" t="s">
        <v>424</v>
      </c>
      <c r="D52" s="3" t="s">
        <v>421</v>
      </c>
      <c r="F52" s="4" t="s">
        <v>4</v>
      </c>
      <c r="G52" s="27" t="s">
        <v>14</v>
      </c>
      <c r="H52" s="14"/>
      <c r="K52" s="4"/>
      <c r="L52" s="4"/>
      <c r="N52" s="35"/>
      <c r="O52" s="4"/>
    </row>
    <row r="53" spans="1:16" ht="52.5" customHeight="1">
      <c r="A53" s="2" t="s">
        <v>418</v>
      </c>
      <c r="B53" s="25" t="s">
        <v>204</v>
      </c>
      <c r="C53" s="3" t="s">
        <v>419</v>
      </c>
      <c r="D53" s="3" t="s">
        <v>420</v>
      </c>
      <c r="F53" s="4" t="s">
        <v>4</v>
      </c>
      <c r="G53" s="27" t="s">
        <v>14</v>
      </c>
      <c r="H53" s="14"/>
      <c r="K53" s="4"/>
      <c r="L53" s="4"/>
      <c r="N53" s="35"/>
      <c r="O53" s="4"/>
    </row>
    <row r="54" spans="1:16" ht="52.5" customHeight="1">
      <c r="A54" s="2" t="s">
        <v>208</v>
      </c>
      <c r="B54" s="25" t="s">
        <v>204</v>
      </c>
      <c r="C54" s="3" t="s">
        <v>209</v>
      </c>
      <c r="D54" s="3" t="s">
        <v>401</v>
      </c>
      <c r="E54" s="1" t="s">
        <v>273</v>
      </c>
      <c r="F54" s="4" t="s">
        <v>4</v>
      </c>
      <c r="G54" s="27" t="s">
        <v>14</v>
      </c>
      <c r="H54" s="14">
        <v>5641</v>
      </c>
      <c r="I54" s="1" t="s">
        <v>210</v>
      </c>
      <c r="K54" s="4">
        <v>44</v>
      </c>
      <c r="L54" s="4"/>
      <c r="M54" s="1" t="s">
        <v>274</v>
      </c>
      <c r="N54" s="1"/>
      <c r="O54" s="4"/>
    </row>
    <row r="55" spans="1:16" ht="52.5" customHeight="1">
      <c r="A55" s="2" t="s">
        <v>144</v>
      </c>
      <c r="B55" s="26" t="s">
        <v>339</v>
      </c>
      <c r="C55" s="3" t="s">
        <v>145</v>
      </c>
      <c r="D55" s="3" t="s">
        <v>403</v>
      </c>
      <c r="E55" s="1" t="s">
        <v>147</v>
      </c>
      <c r="F55" s="4" t="s">
        <v>4</v>
      </c>
      <c r="G55" s="27" t="s">
        <v>14</v>
      </c>
      <c r="H55" s="19" t="s">
        <v>148</v>
      </c>
      <c r="I55" s="1" t="s">
        <v>146</v>
      </c>
      <c r="J55" s="4">
        <v>10</v>
      </c>
      <c r="K55" s="4"/>
      <c r="L55" s="4"/>
      <c r="M55" s="1" t="s">
        <v>149</v>
      </c>
      <c r="N55" s="1"/>
      <c r="O55" s="4" t="s">
        <v>159</v>
      </c>
      <c r="P55" s="1" t="s">
        <v>34</v>
      </c>
    </row>
    <row r="56" spans="1:16" s="7" customFormat="1" ht="78.75">
      <c r="A56" s="2" t="s">
        <v>20</v>
      </c>
      <c r="B56" s="26" t="s">
        <v>340</v>
      </c>
      <c r="C56" s="3" t="s">
        <v>171</v>
      </c>
      <c r="D56" s="3" t="s">
        <v>404</v>
      </c>
      <c r="E56" s="1" t="s">
        <v>98</v>
      </c>
      <c r="F56" s="4" t="s">
        <v>21</v>
      </c>
      <c r="G56" s="27" t="s">
        <v>14</v>
      </c>
      <c r="H56" s="14">
        <v>5641</v>
      </c>
      <c r="I56" s="1" t="s">
        <v>75</v>
      </c>
      <c r="J56" s="4">
        <v>18</v>
      </c>
      <c r="K56" s="4"/>
      <c r="L56" s="4"/>
      <c r="M56" s="1" t="s">
        <v>99</v>
      </c>
      <c r="N56" s="1" t="s">
        <v>137</v>
      </c>
      <c r="O56" s="4"/>
      <c r="P56" s="1" t="s">
        <v>35</v>
      </c>
    </row>
    <row r="57" spans="1:16" s="7" customFormat="1" ht="47.25">
      <c r="A57" s="2" t="s">
        <v>267</v>
      </c>
      <c r="B57" s="25" t="s">
        <v>204</v>
      </c>
      <c r="C57" s="3" t="s">
        <v>268</v>
      </c>
      <c r="D57" s="3" t="s">
        <v>405</v>
      </c>
      <c r="E57" s="1"/>
      <c r="F57" s="4" t="s">
        <v>143</v>
      </c>
      <c r="G57" s="27" t="s">
        <v>169</v>
      </c>
      <c r="H57" s="14"/>
      <c r="I57" s="1" t="s">
        <v>269</v>
      </c>
      <c r="J57" s="4"/>
      <c r="K57" s="4">
        <v>10</v>
      </c>
      <c r="L57" s="4"/>
      <c r="M57" s="1" t="s">
        <v>270</v>
      </c>
      <c r="N57" s="1"/>
      <c r="O57" s="4"/>
      <c r="P57" s="1"/>
    </row>
    <row r="58" spans="1:16" s="7" customFormat="1" ht="63.75">
      <c r="A58" s="2" t="s">
        <v>20</v>
      </c>
      <c r="B58" s="26" t="s">
        <v>340</v>
      </c>
      <c r="C58" s="3" t="s">
        <v>170</v>
      </c>
      <c r="D58" s="3" t="s">
        <v>374</v>
      </c>
      <c r="E58" s="1" t="s">
        <v>142</v>
      </c>
      <c r="F58" s="4" t="s">
        <v>143</v>
      </c>
      <c r="G58" s="27" t="s">
        <v>169</v>
      </c>
      <c r="H58" s="14"/>
      <c r="I58" s="1" t="s">
        <v>344</v>
      </c>
      <c r="J58" s="4">
        <v>28</v>
      </c>
      <c r="K58" s="4"/>
      <c r="L58" s="4"/>
      <c r="M58" s="40" t="s">
        <v>360</v>
      </c>
      <c r="N58" s="1" t="s">
        <v>137</v>
      </c>
      <c r="O58" s="4"/>
      <c r="P58" s="1" t="s">
        <v>34</v>
      </c>
    </row>
    <row r="59" spans="1:16" s="7" customFormat="1" ht="47.25">
      <c r="A59" s="2" t="s">
        <v>224</v>
      </c>
      <c r="B59" s="25" t="s">
        <v>223</v>
      </c>
      <c r="C59" s="3" t="s">
        <v>181</v>
      </c>
      <c r="D59" s="3" t="s">
        <v>312</v>
      </c>
      <c r="E59" s="1" t="s">
        <v>211</v>
      </c>
      <c r="F59" s="4" t="s">
        <v>42</v>
      </c>
      <c r="G59" s="27" t="s">
        <v>169</v>
      </c>
      <c r="H59" s="14">
        <v>5302</v>
      </c>
      <c r="I59" s="6" t="s">
        <v>275</v>
      </c>
      <c r="J59" s="4">
        <v>10</v>
      </c>
      <c r="K59" s="4">
        <v>33</v>
      </c>
      <c r="L59" s="4"/>
      <c r="M59" s="1" t="s">
        <v>276</v>
      </c>
      <c r="N59" s="1"/>
      <c r="O59" s="4"/>
      <c r="P59" s="1"/>
    </row>
    <row r="60" spans="1:16" s="7" customFormat="1" ht="63">
      <c r="A60" s="2" t="s">
        <v>20</v>
      </c>
      <c r="B60" s="26" t="s">
        <v>340</v>
      </c>
      <c r="C60" s="3" t="s">
        <v>170</v>
      </c>
      <c r="D60" s="3" t="s">
        <v>374</v>
      </c>
      <c r="E60" s="1" t="s">
        <v>138</v>
      </c>
      <c r="F60" s="4" t="s">
        <v>42</v>
      </c>
      <c r="G60" s="27" t="s">
        <v>169</v>
      </c>
      <c r="H60" s="14"/>
      <c r="I60" s="1" t="s">
        <v>139</v>
      </c>
      <c r="J60" s="21">
        <v>28</v>
      </c>
      <c r="K60" s="4"/>
      <c r="L60" s="4"/>
      <c r="M60" s="1" t="s">
        <v>345</v>
      </c>
      <c r="N60" s="1" t="s">
        <v>137</v>
      </c>
      <c r="O60" s="4"/>
      <c r="P60" s="1" t="s">
        <v>34</v>
      </c>
    </row>
    <row r="61" spans="1:16" s="7" customFormat="1" ht="63">
      <c r="A61" s="2" t="s">
        <v>20</v>
      </c>
      <c r="B61" s="26" t="s">
        <v>340</v>
      </c>
      <c r="C61" s="3" t="s">
        <v>170</v>
      </c>
      <c r="D61" s="3" t="s">
        <v>374</v>
      </c>
      <c r="E61" s="1" t="s">
        <v>140</v>
      </c>
      <c r="F61" s="4" t="s">
        <v>42</v>
      </c>
      <c r="G61" s="27" t="s">
        <v>169</v>
      </c>
      <c r="H61" s="14"/>
      <c r="I61" s="1" t="s">
        <v>141</v>
      </c>
      <c r="J61" s="21">
        <v>14</v>
      </c>
      <c r="K61" s="4"/>
      <c r="L61" s="4"/>
      <c r="M61" s="1" t="s">
        <v>99</v>
      </c>
      <c r="N61" s="1" t="s">
        <v>137</v>
      </c>
      <c r="O61" s="4"/>
      <c r="P61" s="1" t="s">
        <v>34</v>
      </c>
    </row>
    <row r="62" spans="1:16" s="7" customFormat="1" ht="31.5">
      <c r="A62" s="2" t="s">
        <v>341</v>
      </c>
      <c r="B62" s="26" t="s">
        <v>340</v>
      </c>
      <c r="C62" s="3" t="str">
        <f>List34[[#This Row],[House Name (Real Estate) ]]</f>
        <v>Morningside House</v>
      </c>
      <c r="D62" s="3"/>
      <c r="E62" s="1"/>
      <c r="F62" s="4" t="s">
        <v>42</v>
      </c>
      <c r="G62" s="27" t="s">
        <v>169</v>
      </c>
      <c r="H62" s="14"/>
      <c r="I62" s="1" t="s">
        <v>342</v>
      </c>
      <c r="J62" s="4">
        <v>5</v>
      </c>
      <c r="K62" s="4"/>
      <c r="L62" s="4"/>
      <c r="M62" s="1" t="s">
        <v>343</v>
      </c>
      <c r="N62" s="1"/>
      <c r="O62" s="4"/>
      <c r="P62" s="1"/>
    </row>
    <row r="63" spans="1:16" s="7" customFormat="1" ht="31.5">
      <c r="A63" s="2" t="s">
        <v>225</v>
      </c>
      <c r="B63" s="25" t="s">
        <v>238</v>
      </c>
      <c r="C63" s="3" t="s">
        <v>226</v>
      </c>
      <c r="D63" s="3"/>
      <c r="E63" s="1" t="s">
        <v>227</v>
      </c>
      <c r="F63" s="4" t="s">
        <v>228</v>
      </c>
      <c r="G63" s="27" t="s">
        <v>112</v>
      </c>
      <c r="H63" s="14">
        <v>5149</v>
      </c>
      <c r="I63" s="1" t="s">
        <v>320</v>
      </c>
      <c r="J63" s="4"/>
      <c r="K63" s="4"/>
      <c r="L63" s="4"/>
      <c r="M63" s="1"/>
      <c r="N63" s="1"/>
      <c r="O63" s="4"/>
      <c r="P63" s="1"/>
    </row>
    <row r="64" spans="1:16" s="12" customFormat="1" ht="47.25">
      <c r="A64" s="2" t="s">
        <v>237</v>
      </c>
      <c r="B64" s="25" t="s">
        <v>238</v>
      </c>
      <c r="C64" s="3" t="str">
        <f>List34[[#This Row],[House Name (Real Estate) ]]</f>
        <v>The House at 20 Mile Stream</v>
      </c>
      <c r="D64" s="3" t="s">
        <v>319</v>
      </c>
      <c r="E64" s="1" t="s">
        <v>239</v>
      </c>
      <c r="F64" s="4" t="s">
        <v>240</v>
      </c>
      <c r="G64" s="27" t="s">
        <v>112</v>
      </c>
      <c r="H64" s="14">
        <v>5153</v>
      </c>
      <c r="I64" s="1" t="s">
        <v>321</v>
      </c>
      <c r="J64" s="4"/>
      <c r="K64" s="4"/>
      <c r="L64" s="4"/>
      <c r="M64" s="41"/>
      <c r="N64" s="1"/>
      <c r="O64" s="4"/>
      <c r="P64" s="1"/>
    </row>
    <row r="65" spans="1:16" s="7" customFormat="1" ht="47.25">
      <c r="A65" s="2" t="s">
        <v>77</v>
      </c>
      <c r="B65" s="26" t="s">
        <v>156</v>
      </c>
      <c r="C65" s="3"/>
      <c r="D65" s="3" t="s">
        <v>389</v>
      </c>
      <c r="E65" s="1" t="s">
        <v>198</v>
      </c>
      <c r="F65" s="4" t="s">
        <v>199</v>
      </c>
      <c r="G65" s="27" t="s">
        <v>112</v>
      </c>
      <c r="H65" s="14">
        <v>5404</v>
      </c>
      <c r="I65" s="1" t="s">
        <v>83</v>
      </c>
      <c r="J65" s="4">
        <v>0</v>
      </c>
      <c r="K65" s="4"/>
      <c r="L65" s="4"/>
      <c r="M65" s="1" t="s">
        <v>200</v>
      </c>
      <c r="N65" s="1" t="s">
        <v>81</v>
      </c>
      <c r="O65" s="4"/>
      <c r="P65" s="1" t="s">
        <v>34</v>
      </c>
    </row>
    <row r="66" spans="1:16" s="7" customFormat="1" ht="78.75">
      <c r="A66" s="2" t="s">
        <v>150</v>
      </c>
      <c r="B66" s="26" t="s">
        <v>173</v>
      </c>
      <c r="C66" s="3" t="s">
        <v>38</v>
      </c>
      <c r="D66" s="3" t="s">
        <v>412</v>
      </c>
      <c r="E66" s="1" t="s">
        <v>41</v>
      </c>
      <c r="F66" s="4" t="s">
        <v>40</v>
      </c>
      <c r="G66" s="27" t="s">
        <v>112</v>
      </c>
      <c r="H66" s="14"/>
      <c r="I66" s="1" t="s">
        <v>151</v>
      </c>
      <c r="J66" s="4">
        <v>7</v>
      </c>
      <c r="K66" s="4"/>
      <c r="L66" s="4"/>
      <c r="M66" s="1" t="s">
        <v>152</v>
      </c>
      <c r="N66" s="1" t="s">
        <v>153</v>
      </c>
      <c r="O66" s="4"/>
      <c r="P66" s="1" t="s">
        <v>35</v>
      </c>
    </row>
    <row r="67" spans="1:16" s="7" customFormat="1" ht="78.75">
      <c r="A67" s="2" t="s">
        <v>283</v>
      </c>
      <c r="B67" s="25" t="s">
        <v>284</v>
      </c>
      <c r="C67" s="3" t="s">
        <v>285</v>
      </c>
      <c r="D67" s="3"/>
      <c r="E67" s="1"/>
      <c r="F67" s="4" t="s">
        <v>40</v>
      </c>
      <c r="G67" s="27" t="s">
        <v>112</v>
      </c>
      <c r="H67" s="14"/>
      <c r="I67" s="1" t="s">
        <v>411</v>
      </c>
      <c r="J67" s="4"/>
      <c r="K67" s="4">
        <v>8</v>
      </c>
      <c r="L67" s="4"/>
      <c r="M67" s="1" t="s">
        <v>286</v>
      </c>
      <c r="N67" s="1"/>
      <c r="O67" s="4"/>
      <c r="P67" s="1"/>
    </row>
    <row r="68" spans="1:16" s="7" customFormat="1" ht="47.25">
      <c r="A68" s="2" t="s">
        <v>357</v>
      </c>
      <c r="B68" s="26" t="s">
        <v>351</v>
      </c>
      <c r="C68" s="3" t="str">
        <f>List34[[#This Row],[House Name (Real Estate) ]]</f>
        <v>Healthcare and Rehabilitiation Servcies</v>
      </c>
      <c r="D68" s="3" t="s">
        <v>409</v>
      </c>
      <c r="E68" s="1" t="s">
        <v>410</v>
      </c>
      <c r="F68" s="4" t="s">
        <v>40</v>
      </c>
      <c r="G68" s="27" t="s">
        <v>112</v>
      </c>
      <c r="H68" s="13"/>
      <c r="I68" s="1" t="s">
        <v>358</v>
      </c>
      <c r="J68" s="4">
        <v>2</v>
      </c>
      <c r="K68" s="4"/>
      <c r="L68" s="4"/>
      <c r="M68" s="1" t="s">
        <v>359</v>
      </c>
      <c r="O68" s="4" t="s">
        <v>159</v>
      </c>
      <c r="P68" s="1" t="s">
        <v>34</v>
      </c>
    </row>
    <row r="69" spans="1:16" ht="47.25">
      <c r="A69" s="2" t="s">
        <v>254</v>
      </c>
      <c r="B69" s="32" t="s">
        <v>204</v>
      </c>
      <c r="C69" s="2" t="s">
        <v>254</v>
      </c>
      <c r="D69" s="2" t="s">
        <v>408</v>
      </c>
      <c r="E69" s="1" t="s">
        <v>255</v>
      </c>
      <c r="F69" s="4" t="s">
        <v>111</v>
      </c>
      <c r="G69" s="27" t="s">
        <v>112</v>
      </c>
      <c r="H69" s="13">
        <v>5001</v>
      </c>
      <c r="I69" s="1" t="s">
        <v>287</v>
      </c>
      <c r="K69" s="4">
        <v>12</v>
      </c>
      <c r="L69" s="4"/>
      <c r="M69" s="1" t="s">
        <v>288</v>
      </c>
      <c r="N69" s="7"/>
      <c r="O69" s="4"/>
    </row>
    <row r="70" spans="1:16" ht="173.25">
      <c r="A70" s="6" t="s">
        <v>88</v>
      </c>
      <c r="B70" s="31" t="s">
        <v>162</v>
      </c>
      <c r="C70" s="3" t="s">
        <v>89</v>
      </c>
      <c r="D70" s="3" t="s">
        <v>406</v>
      </c>
      <c r="E70" s="1" t="s">
        <v>407</v>
      </c>
      <c r="F70" s="4" t="s">
        <v>111</v>
      </c>
      <c r="G70" s="27" t="s">
        <v>112</v>
      </c>
      <c r="H70" s="14">
        <v>5001</v>
      </c>
      <c r="I70" s="1" t="s">
        <v>113</v>
      </c>
      <c r="J70" s="4">
        <v>9</v>
      </c>
      <c r="K70" s="4"/>
      <c r="L70" s="4"/>
      <c r="M70" s="15" t="s">
        <v>114</v>
      </c>
      <c r="N70" s="1" t="s">
        <v>115</v>
      </c>
      <c r="O70" s="4" t="s">
        <v>177</v>
      </c>
      <c r="P70" s="1" t="s">
        <v>34</v>
      </c>
    </row>
    <row r="71" spans="1:16" s="7" customFormat="1">
      <c r="A71" s="2"/>
      <c r="B71" s="9"/>
      <c r="C71" s="3"/>
      <c r="D71" s="3"/>
      <c r="E71" s="1"/>
      <c r="F71" s="4"/>
      <c r="G71" s="27"/>
      <c r="H71" s="13"/>
      <c r="I71" s="1"/>
      <c r="J71" s="4"/>
      <c r="K71" s="4"/>
      <c r="L71" s="4"/>
      <c r="M71" s="1"/>
      <c r="O71" s="4"/>
      <c r="P71" s="1"/>
    </row>
    <row r="72" spans="1:16" s="7" customFormat="1">
      <c r="A72" s="5"/>
      <c r="B72" s="9"/>
      <c r="C72" s="6"/>
      <c r="D72" s="6"/>
      <c r="F72" s="8"/>
      <c r="G72" s="9"/>
      <c r="H72" s="8"/>
      <c r="J72" s="8">
        <f>SUM(J9:J69)</f>
        <v>333</v>
      </c>
      <c r="K72" s="8">
        <f>SUM(K9:K69)</f>
        <v>257</v>
      </c>
      <c r="L72" s="8"/>
      <c r="O72" s="4"/>
      <c r="P72" s="1"/>
    </row>
    <row r="73" spans="1:16">
      <c r="A73" s="42" t="s">
        <v>417</v>
      </c>
      <c r="B73" s="27"/>
      <c r="C73" s="3"/>
      <c r="D73" s="3"/>
      <c r="F73" s="4"/>
      <c r="G73" s="27"/>
      <c r="H73" s="14"/>
      <c r="K73" s="4"/>
      <c r="L73" s="4"/>
      <c r="N73" s="1"/>
      <c r="O73" s="4"/>
    </row>
    <row r="74" spans="1:16" ht="47.25">
      <c r="A74" s="2" t="s">
        <v>184</v>
      </c>
      <c r="B74" s="28"/>
      <c r="C74" s="2" t="s">
        <v>182</v>
      </c>
      <c r="D74" s="2"/>
      <c r="E74" s="7" t="s">
        <v>185</v>
      </c>
      <c r="F74" s="7" t="s">
        <v>40</v>
      </c>
      <c r="G74" s="9" t="s">
        <v>112</v>
      </c>
      <c r="H74" s="8"/>
      <c r="I74" s="7" t="s">
        <v>183</v>
      </c>
      <c r="J74" s="7">
        <v>12</v>
      </c>
      <c r="K74" s="7"/>
      <c r="L74" s="7"/>
      <c r="N74" s="1"/>
      <c r="O74" s="4" t="s">
        <v>177</v>
      </c>
      <c r="P74" s="1" t="s">
        <v>104</v>
      </c>
    </row>
    <row r="75" spans="1:16" ht="31.5">
      <c r="A75" s="2" t="s">
        <v>184</v>
      </c>
      <c r="B75" s="29" t="s">
        <v>361</v>
      </c>
      <c r="C75" s="2" t="s">
        <v>187</v>
      </c>
      <c r="D75" s="2"/>
      <c r="E75" s="7" t="s">
        <v>185</v>
      </c>
      <c r="F75" s="7" t="s">
        <v>4</v>
      </c>
      <c r="G75" s="9" t="s">
        <v>14</v>
      </c>
      <c r="H75" s="8"/>
      <c r="I75" s="7" t="s">
        <v>191</v>
      </c>
      <c r="J75" s="7">
        <v>20</v>
      </c>
      <c r="K75" s="1" t="s">
        <v>190</v>
      </c>
      <c r="L75" s="7"/>
      <c r="M75" s="1" t="s">
        <v>362</v>
      </c>
      <c r="N75" s="1"/>
      <c r="O75" s="4" t="s">
        <v>159</v>
      </c>
      <c r="P75" s="1" t="s">
        <v>104</v>
      </c>
    </row>
    <row r="76" spans="1:16" ht="31.5">
      <c r="A76" s="2" t="s">
        <v>184</v>
      </c>
      <c r="B76" s="29" t="s">
        <v>361</v>
      </c>
      <c r="C76" s="2" t="s">
        <v>187</v>
      </c>
      <c r="D76" s="2"/>
      <c r="E76" s="7" t="s">
        <v>185</v>
      </c>
      <c r="F76" s="7" t="s">
        <v>5</v>
      </c>
      <c r="G76" s="9" t="s">
        <v>11</v>
      </c>
      <c r="H76" s="8"/>
      <c r="I76" s="7"/>
      <c r="J76" s="7">
        <v>20</v>
      </c>
      <c r="K76" s="1" t="s">
        <v>190</v>
      </c>
      <c r="L76" s="7"/>
      <c r="M76" s="1" t="s">
        <v>364</v>
      </c>
      <c r="N76" s="1"/>
      <c r="O76" s="4" t="s">
        <v>159</v>
      </c>
      <c r="P76" s="1" t="s">
        <v>104</v>
      </c>
    </row>
    <row r="77" spans="1:16" ht="31.5">
      <c r="A77" s="2" t="s">
        <v>184</v>
      </c>
      <c r="B77" s="29" t="s">
        <v>361</v>
      </c>
      <c r="C77" s="2" t="s">
        <v>187</v>
      </c>
      <c r="D77" s="2"/>
      <c r="E77" s="7" t="s">
        <v>185</v>
      </c>
      <c r="F77" s="7" t="s">
        <v>188</v>
      </c>
      <c r="G77" s="9" t="s">
        <v>189</v>
      </c>
      <c r="H77" s="8"/>
      <c r="I77" s="7"/>
      <c r="J77" s="7">
        <v>8</v>
      </c>
      <c r="K77" s="1" t="s">
        <v>190</v>
      </c>
      <c r="L77" s="7"/>
      <c r="M77" s="1" t="s">
        <v>365</v>
      </c>
      <c r="N77" s="1"/>
      <c r="O77" s="4" t="s">
        <v>159</v>
      </c>
      <c r="P77" s="1" t="s">
        <v>104</v>
      </c>
    </row>
    <row r="78" spans="1:16" ht="31.5">
      <c r="A78" s="2" t="s">
        <v>184</v>
      </c>
      <c r="B78" s="29" t="s">
        <v>361</v>
      </c>
      <c r="C78" s="2" t="s">
        <v>187</v>
      </c>
      <c r="D78" s="2"/>
      <c r="E78" s="7" t="s">
        <v>185</v>
      </c>
      <c r="F78" s="7" t="s">
        <v>42</v>
      </c>
      <c r="G78" s="9" t="s">
        <v>299</v>
      </c>
      <c r="H78" s="8"/>
      <c r="I78" s="7"/>
      <c r="J78" s="7">
        <v>10</v>
      </c>
      <c r="K78" s="1" t="s">
        <v>190</v>
      </c>
      <c r="L78" s="7"/>
      <c r="M78" s="1" t="s">
        <v>363</v>
      </c>
      <c r="N78" s="1"/>
      <c r="O78" s="4" t="s">
        <v>159</v>
      </c>
      <c r="P78" s="1" t="s">
        <v>104</v>
      </c>
    </row>
    <row r="79" spans="1:16" ht="47.25">
      <c r="A79" s="2" t="s">
        <v>184</v>
      </c>
      <c r="B79" s="28" t="s">
        <v>156</v>
      </c>
      <c r="C79" s="3" t="s">
        <v>124</v>
      </c>
      <c r="D79" s="3"/>
      <c r="E79" s="1" t="s">
        <v>126</v>
      </c>
      <c r="F79" s="1" t="s">
        <v>39</v>
      </c>
      <c r="G79" s="27" t="s">
        <v>39</v>
      </c>
      <c r="H79" s="14">
        <v>5701</v>
      </c>
      <c r="I79" s="1" t="s">
        <v>203</v>
      </c>
      <c r="J79" s="6">
        <v>0</v>
      </c>
      <c r="K79" s="1" t="s">
        <v>125</v>
      </c>
      <c r="N79" s="1"/>
      <c r="O79" s="4"/>
      <c r="P79" s="1" t="s">
        <v>104</v>
      </c>
    </row>
    <row r="80" spans="1:16" ht="47.25">
      <c r="A80" s="2" t="s">
        <v>184</v>
      </c>
      <c r="B80" s="29" t="s">
        <v>236</v>
      </c>
      <c r="C80" s="3" t="s">
        <v>233</v>
      </c>
      <c r="D80" s="3"/>
      <c r="E80" s="1" t="s">
        <v>234</v>
      </c>
      <c r="F80" s="1" t="s">
        <v>43</v>
      </c>
      <c r="G80" s="27"/>
      <c r="H80" s="14">
        <v>5855</v>
      </c>
      <c r="J80" s="6"/>
      <c r="K80" s="1" t="s">
        <v>235</v>
      </c>
      <c r="N80" s="1"/>
      <c r="O80" s="4"/>
    </row>
    <row r="81" spans="1:16" ht="31.5">
      <c r="A81" s="2" t="s">
        <v>184</v>
      </c>
      <c r="B81" s="29" t="s">
        <v>248</v>
      </c>
      <c r="C81" s="3" t="s">
        <v>249</v>
      </c>
      <c r="D81" s="3"/>
      <c r="E81" s="1" t="s">
        <v>250</v>
      </c>
      <c r="F81" s="1" t="s">
        <v>3</v>
      </c>
      <c r="G81" s="27" t="s">
        <v>106</v>
      </c>
      <c r="H81" s="14">
        <v>5828</v>
      </c>
      <c r="J81" s="6"/>
      <c r="N81" s="1"/>
      <c r="O81" s="4"/>
    </row>
    <row r="82" spans="1:16" ht="31.5">
      <c r="A82" s="2" t="s">
        <v>184</v>
      </c>
      <c r="B82" s="29" t="s">
        <v>259</v>
      </c>
      <c r="C82" s="3" t="s">
        <v>260</v>
      </c>
      <c r="D82" s="3"/>
      <c r="F82" s="1" t="s">
        <v>45</v>
      </c>
      <c r="G82" s="27" t="s">
        <v>45</v>
      </c>
      <c r="H82" s="14"/>
      <c r="J82" s="6"/>
      <c r="K82" s="1" t="s">
        <v>261</v>
      </c>
      <c r="N82" s="1"/>
      <c r="O82" s="4"/>
    </row>
    <row r="83" spans="1:16" ht="47.25">
      <c r="A83" s="2" t="s">
        <v>184</v>
      </c>
      <c r="B83" s="29" t="s">
        <v>248</v>
      </c>
      <c r="C83" s="3" t="s">
        <v>257</v>
      </c>
      <c r="D83" s="3"/>
      <c r="F83" s="1" t="s">
        <v>45</v>
      </c>
      <c r="G83" s="27" t="s">
        <v>45</v>
      </c>
      <c r="H83" s="14"/>
      <c r="J83" s="6"/>
      <c r="K83" s="1" t="s">
        <v>258</v>
      </c>
      <c r="N83" s="1"/>
      <c r="O83" s="4"/>
    </row>
    <row r="84" spans="1:16" ht="31.5">
      <c r="A84" s="1" t="s">
        <v>184</v>
      </c>
      <c r="B84" s="28" t="s">
        <v>156</v>
      </c>
      <c r="C84" s="1" t="s">
        <v>192</v>
      </c>
      <c r="E84" s="1" t="s">
        <v>185</v>
      </c>
      <c r="F84" s="1" t="s">
        <v>45</v>
      </c>
      <c r="G84" s="27" t="s">
        <v>45</v>
      </c>
      <c r="I84" s="1" t="s">
        <v>193</v>
      </c>
      <c r="J84" s="6">
        <v>0</v>
      </c>
      <c r="K84" s="1" t="s">
        <v>194</v>
      </c>
      <c r="N84" s="1"/>
      <c r="O84" s="1" t="s">
        <v>159</v>
      </c>
      <c r="P84" s="1" t="s">
        <v>104</v>
      </c>
    </row>
  </sheetData>
  <dataValidations count="7">
    <dataValidation allowBlank="1" showInputMessage="1" showErrorMessage="1" prompt="Enter Street Address in this column under this heading" sqref="E1:E8"/>
    <dataValidation allowBlank="1" showInputMessage="1" showErrorMessage="1" prompt="Enter City in this column under this heading" sqref="F1:F8"/>
    <dataValidation allowBlank="1" showInputMessage="1" showErrorMessage="1" prompt="Enter State in this column under this heading" sqref="G1:G8"/>
    <dataValidation allowBlank="1" showInputMessage="1" showErrorMessage="1" prompt="Enter ZIP Code in this column under this heading" sqref="H1:H8"/>
    <dataValidation allowBlank="1" showInputMessage="1" showErrorMessage="1" prompt="Enter Notes in this column under this heading" sqref="I1:I8"/>
    <dataValidation allowBlank="1" showInputMessage="1" showErrorMessage="1" prompt="Enter Member Name in this column under this heading. Use heading filters to find specific entries" sqref="P1:P8 A1:B8"/>
    <dataValidation allowBlank="1" showInputMessage="1" showErrorMessage="1" prompt="Enter Volunteer Interests in this column under this heading" sqref="C1:D2 C4:D8 C3 D41"/>
  </dataValidations>
  <hyperlinks>
    <hyperlink ref="M31" r:id="rId1"/>
    <hyperlink ref="M32" r:id="rId2"/>
    <hyperlink ref="M29" r:id="rId3"/>
    <hyperlink ref="M38" r:id="rId4"/>
    <hyperlink ref="M18" r:id="rId5"/>
    <hyperlink ref="M12" r:id="rId6"/>
    <hyperlink ref="M70" r:id="rId7"/>
    <hyperlink ref="D25" r:id="rId8"/>
    <hyperlink ref="M45" r:id="rId9" display="mailto:phiggins@broc.org"/>
    <hyperlink ref="D39" r:id="rId10"/>
    <hyperlink ref="M41" r:id="rId11"/>
    <hyperlink ref="D24" r:id="rId12"/>
    <hyperlink ref="I14" r:id="rId13" location="page=7" display="http://www.howardcenter.org/assets/userfiles/files/HCPrograms FINAL 10_29_15.pdf - page=7"/>
    <hyperlink ref="D36" r:id="rId14"/>
    <hyperlink ref="D48" r:id="rId15"/>
  </hyperlinks>
  <printOptions gridLines="1"/>
  <pageMargins left="0.7" right="0.7" top="0.75" bottom="0.75" header="0.3" footer="0.3"/>
  <pageSetup paperSize="17" scale="74" fitToHeight="0" orientation="landscape" r:id="rId16"/>
  <headerFooter>
    <oddFooter>&amp;RFebruary  2018 Residential treatment, homeless shelter, recovery housing VT DRAFT</oddFooter>
  </headerFooter>
  <rowBreaks count="4" manualBreakCount="4">
    <brk id="14" max="13" man="1"/>
    <brk id="28" max="13" man="1"/>
    <brk id="49" max="13" man="1"/>
    <brk id="66" max="13" man="1"/>
  </rowBreaks>
  <colBreaks count="1" manualBreakCount="1">
    <brk id="14" max="80" man="1"/>
  </colBreaks>
  <tableParts count="1"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L9" sqref="L9"/>
    </sheetView>
  </sheetViews>
  <sheetFormatPr defaultRowHeight="15.75"/>
  <cols>
    <col min="1" max="1" width="15" style="46" bestFit="1" customWidth="1"/>
    <col min="2" max="2" width="11" style="47" bestFit="1" customWidth="1"/>
    <col min="3" max="3" width="15" style="46" bestFit="1" customWidth="1"/>
    <col min="4" max="4" width="14.5" style="46" bestFit="1" customWidth="1"/>
    <col min="5" max="5" width="13" style="46" bestFit="1" customWidth="1"/>
    <col min="6" max="6" width="8.75" style="46" bestFit="1" customWidth="1"/>
    <col min="7" max="7" width="10" style="46" bestFit="1" customWidth="1"/>
    <col min="8" max="8" width="5.625" style="46" bestFit="1" customWidth="1"/>
    <col min="9" max="9" width="8.875" style="46" bestFit="1" customWidth="1"/>
    <col min="10" max="10" width="8.75" style="46" bestFit="1" customWidth="1"/>
    <col min="11" max="11" width="12.375" style="46" bestFit="1" customWidth="1"/>
    <col min="12" max="12" width="11.75" style="46" bestFit="1" customWidth="1"/>
    <col min="13" max="13" width="14.375" style="46" bestFit="1" customWidth="1"/>
    <col min="14" max="14" width="12.25" style="46" bestFit="1" customWidth="1"/>
    <col min="15" max="16384" width="9" style="46"/>
  </cols>
  <sheetData>
    <row r="1" spans="1:16" s="45" customFormat="1" ht="47.25">
      <c r="A1" s="43"/>
      <c r="B1" s="44" t="s">
        <v>53</v>
      </c>
      <c r="C1" s="45" t="s">
        <v>120</v>
      </c>
      <c r="D1" s="45" t="s">
        <v>300</v>
      </c>
      <c r="E1" s="45" t="s">
        <v>186</v>
      </c>
      <c r="F1" s="45" t="s">
        <v>0</v>
      </c>
      <c r="G1" s="45" t="s">
        <v>10</v>
      </c>
      <c r="H1" s="45" t="s">
        <v>2</v>
      </c>
      <c r="I1" s="45" t="s">
        <v>1</v>
      </c>
      <c r="J1" s="45" t="s">
        <v>289</v>
      </c>
      <c r="K1" s="45" t="s">
        <v>415</v>
      </c>
      <c r="L1" s="45" t="s">
        <v>295</v>
      </c>
      <c r="M1" s="45" t="s">
        <v>54</v>
      </c>
      <c r="N1" s="45" t="s">
        <v>68</v>
      </c>
    </row>
    <row r="2" spans="1:16" s="50" customFormat="1" ht="63">
      <c r="A2" s="48" t="s">
        <v>439</v>
      </c>
      <c r="B2" s="49" t="s">
        <v>437</v>
      </c>
      <c r="D2" s="50" t="s">
        <v>450</v>
      </c>
      <c r="F2" s="50" t="s">
        <v>440</v>
      </c>
      <c r="G2" s="49" t="s">
        <v>441</v>
      </c>
      <c r="M2" s="50" t="s">
        <v>442</v>
      </c>
    </row>
    <row r="3" spans="1:16" s="50" customFormat="1" ht="31.5">
      <c r="A3" s="48" t="s">
        <v>443</v>
      </c>
      <c r="B3" s="49" t="s">
        <v>435</v>
      </c>
      <c r="D3" s="50" t="s">
        <v>451</v>
      </c>
      <c r="F3" s="50" t="s">
        <v>440</v>
      </c>
      <c r="G3" s="49" t="s">
        <v>441</v>
      </c>
      <c r="M3" s="50" t="s">
        <v>444</v>
      </c>
    </row>
    <row r="4" spans="1:16" s="50" customFormat="1" ht="47.25">
      <c r="A4" s="48" t="s">
        <v>432</v>
      </c>
      <c r="B4" s="49" t="s">
        <v>429</v>
      </c>
      <c r="D4" s="50" t="s">
        <v>452</v>
      </c>
      <c r="F4" s="50" t="s">
        <v>440</v>
      </c>
      <c r="G4" s="49" t="s">
        <v>441</v>
      </c>
      <c r="M4" s="50" t="s">
        <v>445</v>
      </c>
    </row>
    <row r="5" spans="1:16" s="53" customFormat="1" ht="63">
      <c r="A5" s="51" t="s">
        <v>333</v>
      </c>
      <c r="B5" s="52" t="s">
        <v>338</v>
      </c>
      <c r="C5" s="53" t="s">
        <v>331</v>
      </c>
      <c r="D5" s="54" t="s">
        <v>332</v>
      </c>
      <c r="F5" s="53" t="s">
        <v>448</v>
      </c>
      <c r="G5" s="52" t="s">
        <v>294</v>
      </c>
      <c r="H5" s="55"/>
      <c r="K5" s="53">
        <v>4</v>
      </c>
      <c r="M5" s="56" t="s">
        <v>334</v>
      </c>
      <c r="N5" s="56" t="s">
        <v>335</v>
      </c>
    </row>
    <row r="6" spans="1:16" s="53" customFormat="1" ht="31.5">
      <c r="A6" s="51" t="s">
        <v>290</v>
      </c>
      <c r="B6" s="52" t="s">
        <v>291</v>
      </c>
      <c r="C6" s="53" t="s">
        <v>292</v>
      </c>
      <c r="D6" s="53" t="s">
        <v>367</v>
      </c>
      <c r="E6" s="53" t="s">
        <v>368</v>
      </c>
      <c r="F6" s="53" t="s">
        <v>293</v>
      </c>
      <c r="G6" s="52" t="s">
        <v>294</v>
      </c>
      <c r="H6" s="55"/>
      <c r="M6" s="54" t="s">
        <v>370</v>
      </c>
      <c r="N6" s="53" t="s">
        <v>369</v>
      </c>
    </row>
    <row r="7" spans="1:16" s="53" customFormat="1" ht="47.25">
      <c r="A7" s="51" t="s">
        <v>331</v>
      </c>
      <c r="B7" s="52" t="s">
        <v>437</v>
      </c>
      <c r="D7" s="53" t="s">
        <v>453</v>
      </c>
      <c r="F7" s="53" t="s">
        <v>293</v>
      </c>
      <c r="G7" s="52" t="s">
        <v>294</v>
      </c>
      <c r="M7" s="53" t="s">
        <v>446</v>
      </c>
    </row>
    <row r="8" spans="1:16" s="53" customFormat="1" ht="47.25">
      <c r="A8" s="51" t="s">
        <v>331</v>
      </c>
      <c r="B8" s="52" t="s">
        <v>447</v>
      </c>
      <c r="D8" s="53" t="s">
        <v>453</v>
      </c>
      <c r="F8" s="53" t="s">
        <v>448</v>
      </c>
      <c r="G8" s="52" t="s">
        <v>294</v>
      </c>
      <c r="M8" s="53" t="s">
        <v>449</v>
      </c>
    </row>
    <row r="9" spans="1:16" s="61" customFormat="1" ht="63">
      <c r="A9" s="57" t="s">
        <v>229</v>
      </c>
      <c r="B9" s="58" t="s">
        <v>204</v>
      </c>
      <c r="C9" s="59" t="s">
        <v>230</v>
      </c>
      <c r="D9" s="59" t="s">
        <v>402</v>
      </c>
      <c r="E9" s="59" t="s">
        <v>231</v>
      </c>
      <c r="F9" s="59" t="s">
        <v>232</v>
      </c>
      <c r="G9" s="58" t="s">
        <v>14</v>
      </c>
      <c r="H9" s="60">
        <v>5602</v>
      </c>
      <c r="I9" s="59"/>
      <c r="J9" s="59"/>
      <c r="K9" s="59">
        <v>33</v>
      </c>
      <c r="L9" s="59"/>
      <c r="M9" s="59" t="s">
        <v>271</v>
      </c>
      <c r="N9" s="59" t="s">
        <v>272</v>
      </c>
      <c r="O9" s="59"/>
      <c r="P9" s="59"/>
    </row>
    <row r="10" spans="1:16" s="59" customFormat="1" ht="63">
      <c r="A10" s="57" t="s">
        <v>422</v>
      </c>
      <c r="B10" s="58" t="s">
        <v>423</v>
      </c>
      <c r="C10" s="59" t="s">
        <v>424</v>
      </c>
      <c r="D10" s="59" t="s">
        <v>421</v>
      </c>
      <c r="F10" s="59" t="s">
        <v>4</v>
      </c>
      <c r="G10" s="58" t="s">
        <v>14</v>
      </c>
      <c r="H10" s="60"/>
    </row>
    <row r="11" spans="1:16" s="59" customFormat="1" ht="31.5">
      <c r="A11" s="57" t="s">
        <v>418</v>
      </c>
      <c r="B11" s="58" t="s">
        <v>423</v>
      </c>
      <c r="C11" s="59" t="s">
        <v>419</v>
      </c>
      <c r="D11" s="59" t="s">
        <v>420</v>
      </c>
      <c r="F11" s="59" t="s">
        <v>4</v>
      </c>
      <c r="G11" s="58" t="s">
        <v>14</v>
      </c>
      <c r="H11" s="60"/>
    </row>
    <row r="12" spans="1:16" s="59" customFormat="1" ht="63">
      <c r="A12" s="57" t="s">
        <v>208</v>
      </c>
      <c r="B12" s="58" t="s">
        <v>204</v>
      </c>
      <c r="C12" s="59" t="s">
        <v>209</v>
      </c>
      <c r="D12" s="59" t="s">
        <v>401</v>
      </c>
      <c r="E12" s="59" t="s">
        <v>273</v>
      </c>
      <c r="F12" s="59" t="s">
        <v>4</v>
      </c>
      <c r="G12" s="58" t="s">
        <v>14</v>
      </c>
      <c r="H12" s="60">
        <v>5641</v>
      </c>
      <c r="I12" s="59" t="s">
        <v>210</v>
      </c>
      <c r="K12" s="59">
        <v>44</v>
      </c>
      <c r="M12" s="59" t="s">
        <v>274</v>
      </c>
    </row>
    <row r="13" spans="1:16" s="59" customFormat="1" ht="78.75">
      <c r="A13" s="57" t="s">
        <v>144</v>
      </c>
      <c r="B13" s="58" t="s">
        <v>339</v>
      </c>
      <c r="C13" s="59" t="s">
        <v>145</v>
      </c>
      <c r="D13" s="59" t="s">
        <v>403</v>
      </c>
      <c r="E13" s="59" t="s">
        <v>147</v>
      </c>
      <c r="F13" s="59" t="s">
        <v>4</v>
      </c>
      <c r="G13" s="58" t="s">
        <v>14</v>
      </c>
      <c r="H13" s="62" t="s">
        <v>148</v>
      </c>
      <c r="I13" s="59" t="s">
        <v>146</v>
      </c>
      <c r="J13" s="59">
        <v>10</v>
      </c>
      <c r="M13" s="59" t="s">
        <v>149</v>
      </c>
    </row>
    <row r="14" spans="1:16" s="59" customFormat="1" ht="94.5">
      <c r="A14" s="57" t="s">
        <v>20</v>
      </c>
      <c r="B14" s="58" t="s">
        <v>340</v>
      </c>
      <c r="C14" s="59" t="s">
        <v>171</v>
      </c>
      <c r="D14" s="59" t="s">
        <v>404</v>
      </c>
      <c r="E14" s="59" t="s">
        <v>98</v>
      </c>
      <c r="F14" s="59" t="s">
        <v>21</v>
      </c>
      <c r="G14" s="58" t="s">
        <v>14</v>
      </c>
      <c r="H14" s="60">
        <v>5641</v>
      </c>
      <c r="I14" s="59" t="s">
        <v>75</v>
      </c>
      <c r="J14" s="59">
        <v>18</v>
      </c>
      <c r="M14" s="59" t="s">
        <v>99</v>
      </c>
      <c r="N14" s="59" t="s">
        <v>137</v>
      </c>
      <c r="O14" s="61"/>
      <c r="P14" s="61"/>
    </row>
    <row r="15" spans="1:16" s="59" customFormat="1" ht="47.25">
      <c r="A15" s="57" t="s">
        <v>425</v>
      </c>
      <c r="B15" s="58" t="s">
        <v>426</v>
      </c>
      <c r="C15" s="59" t="str">
        <f>A15</f>
        <v>Central Vermont Addiction Medicine</v>
      </c>
      <c r="D15" s="59" t="s">
        <v>457</v>
      </c>
      <c r="F15" s="59" t="s">
        <v>430</v>
      </c>
      <c r="G15" s="58" t="s">
        <v>14</v>
      </c>
      <c r="M15" s="59" t="s">
        <v>427</v>
      </c>
    </row>
    <row r="16" spans="1:16" s="59" customFormat="1" ht="47.25">
      <c r="A16" s="57" t="s">
        <v>428</v>
      </c>
      <c r="B16" s="58" t="s">
        <v>429</v>
      </c>
      <c r="D16" s="59" t="s">
        <v>454</v>
      </c>
      <c r="F16" s="59" t="s">
        <v>430</v>
      </c>
      <c r="G16" s="58" t="s">
        <v>14</v>
      </c>
      <c r="M16" s="59" t="s">
        <v>431</v>
      </c>
    </row>
    <row r="17" spans="1:13" s="59" customFormat="1" ht="47.25">
      <c r="A17" s="57" t="s">
        <v>432</v>
      </c>
      <c r="B17" s="58" t="s">
        <v>429</v>
      </c>
      <c r="D17" s="59" t="s">
        <v>452</v>
      </c>
      <c r="F17" s="59" t="s">
        <v>232</v>
      </c>
      <c r="G17" s="58" t="s">
        <v>14</v>
      </c>
      <c r="M17" s="59" t="s">
        <v>433</v>
      </c>
    </row>
    <row r="18" spans="1:13" s="59" customFormat="1" ht="47.25">
      <c r="A18" s="57" t="s">
        <v>434</v>
      </c>
      <c r="B18" s="58" t="s">
        <v>435</v>
      </c>
      <c r="D18" s="59" t="s">
        <v>456</v>
      </c>
      <c r="F18" s="59" t="s">
        <v>4</v>
      </c>
      <c r="G18" s="58" t="s">
        <v>14</v>
      </c>
      <c r="M18" s="59" t="s">
        <v>436</v>
      </c>
    </row>
    <row r="19" spans="1:13" s="59" customFormat="1" ht="63">
      <c r="A19" s="57" t="s">
        <v>145</v>
      </c>
      <c r="B19" s="58" t="s">
        <v>437</v>
      </c>
      <c r="D19" s="59" t="s">
        <v>455</v>
      </c>
      <c r="F19" s="59" t="s">
        <v>232</v>
      </c>
      <c r="G19" s="58" t="s">
        <v>14</v>
      </c>
      <c r="M19" s="59" t="s">
        <v>438</v>
      </c>
    </row>
  </sheetData>
  <autoFilter ref="A2:P19"/>
  <sortState ref="A2:P19">
    <sortCondition ref="G2:G19"/>
  </sortState>
  <dataValidations count="7">
    <dataValidation allowBlank="1" showInputMessage="1" showErrorMessage="1" prompt="Enter Volunteer Interests in this column under this heading" sqref="D3 C1:D1"/>
    <dataValidation allowBlank="1" showInputMessage="1" showErrorMessage="1" prompt="Enter Member Name in this column under this heading. Use heading filters to find specific entries" sqref="A1:B1"/>
    <dataValidation allowBlank="1" showInputMessage="1" showErrorMessage="1" prompt="Enter Notes in this column under this heading" sqref="I1"/>
    <dataValidation allowBlank="1" showInputMessage="1" showErrorMessage="1" prompt="Enter ZIP Code in this column under this heading" sqref="H1"/>
    <dataValidation allowBlank="1" showInputMessage="1" showErrorMessage="1" prompt="Enter State in this column under this heading" sqref="G1"/>
    <dataValidation allowBlank="1" showInputMessage="1" showErrorMessage="1" prompt="Enter City in this column under this heading" sqref="F1"/>
    <dataValidation allowBlank="1" showInputMessage="1" showErrorMessage="1" prompt="Enter Street Address in this column under this heading" sqref="E1"/>
  </dataValidations>
  <hyperlinks>
    <hyperlink ref="M6" r:id="rId1"/>
    <hyperlink ref="D5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Housing Inventory </vt:lpstr>
      <vt:lpstr>Washington, Orange, Lamoille </vt:lpstr>
      <vt:lpstr>'Housing Inventory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Liz Genge</dc:creator>
  <cp:lastModifiedBy>Laurel Chen</cp:lastModifiedBy>
  <cp:lastPrinted>2018-02-21T01:14:46Z</cp:lastPrinted>
  <dcterms:created xsi:type="dcterms:W3CDTF">2017-06-01T06:39:49Z</dcterms:created>
  <dcterms:modified xsi:type="dcterms:W3CDTF">2018-03-19T15:16:12Z</dcterms:modified>
</cp:coreProperties>
</file>